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carpeta transparencia\"/>
    </mc:Choice>
  </mc:AlternateContent>
  <xr:revisionPtr revIDLastSave="0" documentId="8_{F5541F71-E1CD-4FCE-B6B8-EF705DC2D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 Ejec" sheetId="4" r:id="rId1"/>
  </sheets>
  <definedNames>
    <definedName name="_xlnm.Print_Area" localSheetId="0">'P2 Presupuesto Aprob Ejec'!$A$1:$R$104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4" l="1"/>
  <c r="D24" i="4"/>
  <c r="D34" i="4"/>
  <c r="D60" i="4"/>
  <c r="E34" i="4" l="1"/>
  <c r="R27" i="4"/>
  <c r="Q70" i="4"/>
  <c r="P70" i="4"/>
  <c r="O70" i="4"/>
  <c r="N70" i="4"/>
  <c r="M70" i="4"/>
  <c r="L70" i="4"/>
  <c r="K70" i="4"/>
  <c r="J70" i="4"/>
  <c r="I70" i="4"/>
  <c r="H70" i="4"/>
  <c r="E70" i="4"/>
  <c r="P60" i="4"/>
  <c r="O60" i="4"/>
  <c r="N60" i="4"/>
  <c r="M60" i="4"/>
  <c r="L60" i="4"/>
  <c r="K60" i="4"/>
  <c r="J60" i="4"/>
  <c r="I60" i="4"/>
  <c r="H60" i="4"/>
  <c r="E60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R43" i="4"/>
  <c r="R41" i="4"/>
  <c r="R40" i="4"/>
  <c r="R39" i="4"/>
  <c r="R38" i="4"/>
  <c r="R37" i="4"/>
  <c r="R36" i="4"/>
  <c r="R35" i="4"/>
  <c r="Q34" i="4"/>
  <c r="P34" i="4"/>
  <c r="O34" i="4"/>
  <c r="N34" i="4"/>
  <c r="M34" i="4"/>
  <c r="L34" i="4"/>
  <c r="J34" i="4"/>
  <c r="I34" i="4"/>
  <c r="H34" i="4"/>
  <c r="G34" i="4"/>
  <c r="F34" i="4"/>
  <c r="R33" i="4"/>
  <c r="R32" i="4"/>
  <c r="R31" i="4"/>
  <c r="R30" i="4"/>
  <c r="R29" i="4"/>
  <c r="R28" i="4"/>
  <c r="R26" i="4"/>
  <c r="R25" i="4"/>
  <c r="P24" i="4"/>
  <c r="O24" i="4"/>
  <c r="N24" i="4"/>
  <c r="M24" i="4"/>
  <c r="L24" i="4"/>
  <c r="K24" i="4"/>
  <c r="J24" i="4"/>
  <c r="I24" i="4"/>
  <c r="H24" i="4"/>
  <c r="G24" i="4"/>
  <c r="F24" i="4"/>
  <c r="E24" i="4"/>
  <c r="L18" i="4"/>
  <c r="J18" i="4"/>
  <c r="R21" i="4"/>
  <c r="P18" i="4"/>
  <c r="R19" i="4"/>
  <c r="O18" i="4"/>
  <c r="N18" i="4"/>
  <c r="M18" i="4"/>
  <c r="K18" i="4"/>
  <c r="I18" i="4"/>
  <c r="H18" i="4"/>
  <c r="G18" i="4"/>
  <c r="F18" i="4"/>
  <c r="E18" i="4"/>
  <c r="O91" i="4" l="1"/>
  <c r="M91" i="4"/>
  <c r="R70" i="4"/>
  <c r="R44" i="4"/>
  <c r="F91" i="4"/>
  <c r="L91" i="4"/>
  <c r="H91" i="4"/>
  <c r="G91" i="4"/>
  <c r="I91" i="4"/>
  <c r="P91" i="4"/>
  <c r="J91" i="4"/>
  <c r="N91" i="4"/>
  <c r="D91" i="4"/>
  <c r="E91" i="4"/>
  <c r="Q60" i="4"/>
  <c r="R60" i="4" s="1"/>
  <c r="Q24" i="4"/>
  <c r="R24" i="4" s="1"/>
  <c r="Q18" i="4"/>
  <c r="Q91" i="4" s="1"/>
  <c r="R20" i="4"/>
  <c r="R23" i="4"/>
  <c r="K34" i="4"/>
  <c r="K91" i="4" s="1"/>
  <c r="R34" i="4" l="1"/>
  <c r="R18" i="4"/>
  <c r="R91" i="4" l="1"/>
</calcChain>
</file>

<file path=xl/sharedStrings.xml><?xml version="1.0" encoding="utf-8"?>
<sst xmlns="http://schemas.openxmlformats.org/spreadsheetml/2006/main" count="107" uniqueCount="107">
  <si>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</si>
  <si>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</si>
  <si>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</si>
  <si>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</si>
  <si>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</si>
  <si>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</si>
  <si>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</si>
  <si>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</si>
  <si>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</si>
  <si>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</si>
  <si>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</si>
  <si>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</si>
  <si>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</si>
  <si>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</si>
  <si>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</si>
  <si>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</si>
  <si>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</si>
  <si>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</si>
  <si>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</si>
  <si>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</si>
  <si>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</si>
  <si>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</si>
  <si>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</si>
  <si>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</si>
  <si>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</si>
  <si>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</si>
  <si>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</si>
  <si>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</si>
  <si>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</si>
  <si>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</si>
  <si>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</si>
  <si>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</si>
  <si>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</si>
  <si>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</si>
  <si>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</si>
  <si>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</si>
  <si>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</si>
  <si>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</si>
  <si>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</si>
  <si>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</si>
  <si>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</si>
  <si>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</si>
  <si>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</si>
  <si>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</si>
  <si>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</si>
  <si>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</si>
  <si>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</si>
  <si>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</si>
  <si>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</si>
  <si>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</si>
  <si>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</si>
  <si>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</si>
  <si>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</si>
  <si>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</si>
  <si>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</si>
  <si>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</si>
  <si>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</si>
  <si>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</si>
  <si>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</si>
  <si>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</si>
  <si>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</si>
  <si>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</si>
  <si>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</si>
  <si>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</si>
  <si>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</si>
  <si>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</si>
  <si>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</si>
  <si>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</si>
  <si>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</si>
  <si>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</si>
  <si>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</si>
  <si>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</si>
  <si>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</si>
  <si>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</si>
  <si>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</si>
  <si>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</si>
  <si>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</si>
  <si>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</si>
  <si>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</si>
  <si>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</si>
  <si>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</si>
  <si>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</si>
  <si>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</si>
  <si>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</si>
  <si>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</si>
  <si>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</si>
  <si>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</si>
  <si>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</si>
  <si>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</si>
  <si>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</si>
  <si>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</si>
  <si>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</si>
  <si>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</si>
  <si>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</si>
  <si>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Interior y Policía</t>
  </si>
  <si>
    <t>Dirección General de Migración</t>
  </si>
  <si>
    <t xml:space="preserve">Presupuesto Aprobado:  </t>
  </si>
  <si>
    <t>Se refiere al presupuesto aprobado en la Ley de Presupuesto general del Estado.</t>
  </si>
  <si>
    <t>Presupuesto modificado:</t>
  </si>
  <si>
    <r>
      <t>Se refiere al presupuesto aprobado en caso de que el Congreso Nacional apruebe un presupuesto complementario.</t>
    </r>
    <r>
      <rPr>
        <b/>
        <sz val="11"/>
        <color rgb="FF000000"/>
        <rFont val="Calibri"/>
        <family val="2"/>
        <scheme val="minor"/>
      </rPr>
      <t> </t>
    </r>
  </si>
  <si>
    <t>Total Devengado: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</si>
  <si>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</si>
  <si>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Elaboracion: 04-02-2022</t>
  </si>
  <si>
    <t xml:space="preserve">MILDRED MOTA </t>
  </si>
  <si>
    <t>GISELLE MARZAN</t>
  </si>
  <si>
    <t xml:space="preserve">ENCARGADO PRESUPUESTO </t>
  </si>
  <si>
    <t>ENCARGADA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</si>
</sst>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2" xfId="0" applyBorder="1"/>
    <xf numFmtId="43" fontId="0" fillId="0" borderId="0" xfId="0" applyNumberFormat="1"/>
    <xf numFmtId="4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64" fontId="0" fillId="0" borderId="0" xfId="0" applyNumberFormat="1"/>
    <xf numFmtId="165" fontId="2" fillId="0" borderId="0" xfId="0" applyNumberFormat="1" applyFont="1" applyFill="1" applyBorder="1"/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0" fillId="2" borderId="0" xfId="0" applyFill="1" applyBorder="1" applyAlignment="1"/>
    <xf numFmtId="0" fontId="11" fillId="2" borderId="0" xfId="0" applyFont="1" applyFill="1" applyAlignment="1">
      <alignment horizontal="center"/>
    </xf>
    <xf numFmtId="4" fontId="1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4" fontId="2" fillId="0" borderId="12" xfId="1" applyNumberFormat="1" applyFont="1" applyFill="1" applyBorder="1" applyAlignment="1">
      <alignment horizontal="right" vertical="center"/>
    </xf>
    <xf numFmtId="4" fontId="2" fillId="0" borderId="12" xfId="1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right"/>
    </xf>
    <xf numFmtId="0" fontId="0" fillId="0" borderId="12" xfId="0" applyFill="1" applyBorder="1"/>
    <xf numFmtId="4" fontId="2" fillId="3" borderId="12" xfId="0" applyNumberFormat="1" applyFont="1" applyFill="1" applyBorder="1"/>
    <xf numFmtId="165" fontId="2" fillId="3" borderId="12" xfId="0" applyNumberFormat="1" applyFont="1" applyFill="1" applyBorder="1"/>
    <xf numFmtId="43" fontId="2" fillId="3" borderId="12" xfId="0" applyNumberFormat="1" applyFont="1" applyFill="1" applyBorder="1"/>
    <xf numFmtId="4" fontId="2" fillId="3" borderId="12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2" xfId="0" applyBorder="1" applyAlignment="1">
      <alignment horizontal="left" wrapText="1" indent="2"/>
    </xf>
    <xf numFmtId="0" fontId="2" fillId="0" borderId="12" xfId="0" applyFont="1" applyBorder="1" applyAlignment="1">
      <alignment horizontal="left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43" fontId="8" fillId="3" borderId="6" xfId="1" applyNumberFormat="1" applyFont="1" applyFill="1" applyBorder="1" applyAlignment="1">
      <alignment horizontal="center" vertical="center" wrapText="1"/>
    </xf>
    <xf numFmtId="43" fontId="8" fillId="3" borderId="8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0</xdr:rowOff>
    </xdr:from>
    <xdr:to>
      <xdr:col>7</xdr:col>
      <xdr:colOff>57150</xdr:colOff>
      <xdr:row>7</xdr:row>
      <xdr:rowOff>187524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77225" y="0"/>
          <a:ext cx="2590800" cy="152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9:S104"/>
  <sheetViews>
    <sheetView showGridLines="0" tabSelected="1" topLeftCell="C72" zoomScaleNormal="100" workbookViewId="0">
      <selection activeCell="C95" sqref="C95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21.42578125" style="2" customWidth="1"/>
    <col min="5" max="5" width="20.42578125" style="2" customWidth="1"/>
    <col min="6" max="6" width="18" customWidth="1"/>
    <col min="7" max="7" width="12.28515625" customWidth="1"/>
    <col min="8" max="8" width="13.5703125" customWidth="1"/>
    <col min="9" max="9" width="10.85546875" customWidth="1"/>
    <col min="10" max="10" width="11.140625" customWidth="1"/>
    <col min="11" max="11" width="10" customWidth="1"/>
    <col min="12" max="13" width="9.85546875" customWidth="1"/>
    <col min="14" max="14" width="12.5703125" customWidth="1"/>
    <col min="15" max="15" width="11.42578125" customWidth="1"/>
    <col min="16" max="16" width="13.42578125" customWidth="1"/>
    <col min="17" max="17" width="12" customWidth="1"/>
    <col min="18" max="18" width="19.42578125" customWidth="1"/>
  </cols>
  <sheetData>
    <row r="9" spans="3:18" ht="28.5" x14ac:dyDescent="0.25">
      <c r="C9" s="44" t="s">
        <v>94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3:18" ht="21" x14ac:dyDescent="0.25">
      <c r="C10" s="46" t="s">
        <v>95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3:18" ht="15.75" x14ac:dyDescent="0.25">
      <c r="C11" s="48">
        <v>2022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3:18" ht="15.75" x14ac:dyDescent="0.25">
      <c r="C12" s="50" t="s">
        <v>91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3:18" ht="15.75" x14ac:dyDescent="0.25">
      <c r="C13" s="51" t="s">
        <v>76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5" spans="3:18" x14ac:dyDescent="0.25">
      <c r="C15" s="38" t="s">
        <v>66</v>
      </c>
      <c r="D15" s="40" t="s">
        <v>93</v>
      </c>
      <c r="E15" s="40" t="s">
        <v>92</v>
      </c>
      <c r="F15" s="42" t="s">
        <v>90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</row>
    <row r="16" spans="3:18" x14ac:dyDescent="0.25">
      <c r="C16" s="39"/>
      <c r="D16" s="41"/>
      <c r="E16" s="41"/>
      <c r="F16" s="7" t="s">
        <v>78</v>
      </c>
      <c r="G16" s="7" t="s">
        <v>79</v>
      </c>
      <c r="H16" s="7" t="s">
        <v>80</v>
      </c>
      <c r="I16" s="7" t="s">
        <v>81</v>
      </c>
      <c r="J16" s="8" t="s">
        <v>82</v>
      </c>
      <c r="K16" s="7" t="s">
        <v>83</v>
      </c>
      <c r="L16" s="8" t="s">
        <v>84</v>
      </c>
      <c r="M16" s="7" t="s">
        <v>85</v>
      </c>
      <c r="N16" s="7" t="s">
        <v>86</v>
      </c>
      <c r="O16" s="7" t="s">
        <v>87</v>
      </c>
      <c r="P16" s="7" t="s">
        <v>88</v>
      </c>
      <c r="Q16" s="8" t="s">
        <v>89</v>
      </c>
      <c r="R16" s="9" t="s">
        <v>77</v>
      </c>
    </row>
    <row r="17" spans="3:19" x14ac:dyDescent="0.25">
      <c r="C17" s="4" t="s">
        <v>0</v>
      </c>
      <c r="D17" s="3"/>
      <c r="E17" s="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3:19" x14ac:dyDescent="0.25">
      <c r="C18" s="34" t="s">
        <v>1</v>
      </c>
      <c r="D18" s="32">
        <f>SUM(D19:D23)</f>
        <v>995649528</v>
      </c>
      <c r="E18" s="32">
        <f>SUM(E19:E23)</f>
        <v>1138889135.97</v>
      </c>
      <c r="F18" s="18">
        <f>+F19+F20+F21+F22+F23</f>
        <v>66901166.899999999</v>
      </c>
      <c r="G18" s="19">
        <f t="shared" ref="G18:Q18" si="0">+G19+G20+G21+G22+G23</f>
        <v>0</v>
      </c>
      <c r="H18" s="19">
        <f t="shared" si="0"/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  <c r="Q18" s="19">
        <f t="shared" si="0"/>
        <v>0</v>
      </c>
      <c r="R18" s="20">
        <f>SUM(F18:Q18)</f>
        <v>66901166.899999999</v>
      </c>
    </row>
    <row r="19" spans="3:19" x14ac:dyDescent="0.25">
      <c r="C19" s="35" t="s">
        <v>2</v>
      </c>
      <c r="D19" s="33">
        <v>789042816</v>
      </c>
      <c r="E19" s="33">
        <v>836694377.83000004</v>
      </c>
      <c r="F19" s="21">
        <v>53634969.159999996</v>
      </c>
      <c r="G19" s="22"/>
      <c r="H19" s="22"/>
      <c r="I19" s="22"/>
      <c r="J19" s="22"/>
      <c r="K19" s="22"/>
      <c r="L19" s="22"/>
      <c r="M19" s="22"/>
      <c r="N19" s="22"/>
      <c r="O19" s="23"/>
      <c r="P19" s="22"/>
      <c r="Q19" s="22"/>
      <c r="R19" s="21">
        <f t="shared" ref="R19:R70" si="1">SUM(F19:Q19)</f>
        <v>53634969.159999996</v>
      </c>
    </row>
    <row r="20" spans="3:19" x14ac:dyDescent="0.25">
      <c r="C20" s="35" t="s">
        <v>3</v>
      </c>
      <c r="D20" s="33">
        <v>114033474</v>
      </c>
      <c r="E20" s="33">
        <v>198332194.02000001</v>
      </c>
      <c r="F20" s="21">
        <v>5096300</v>
      </c>
      <c r="G20" s="22"/>
      <c r="H20" s="22"/>
      <c r="I20" s="22"/>
      <c r="J20" s="22"/>
      <c r="K20" s="22"/>
      <c r="L20" s="22"/>
      <c r="M20" s="22"/>
      <c r="N20" s="22"/>
      <c r="O20" s="23"/>
      <c r="P20" s="22"/>
      <c r="Q20" s="22"/>
      <c r="R20" s="21">
        <f t="shared" si="1"/>
        <v>5096300</v>
      </c>
    </row>
    <row r="21" spans="3:19" x14ac:dyDescent="0.25">
      <c r="C21" s="35" t="s">
        <v>4</v>
      </c>
      <c r="D21" s="33"/>
      <c r="E21" s="33"/>
      <c r="F21" s="21"/>
      <c r="G21" s="22"/>
      <c r="H21" s="22"/>
      <c r="I21" s="22"/>
      <c r="J21" s="22"/>
      <c r="K21" s="22"/>
      <c r="L21" s="22"/>
      <c r="M21" s="22"/>
      <c r="N21" s="22"/>
      <c r="O21" s="23"/>
      <c r="P21" s="22"/>
      <c r="Q21" s="22"/>
      <c r="R21" s="21">
        <f t="shared" si="1"/>
        <v>0</v>
      </c>
      <c r="S21" s="1"/>
    </row>
    <row r="22" spans="3:19" x14ac:dyDescent="0.25">
      <c r="C22" s="35" t="s">
        <v>5</v>
      </c>
      <c r="D22" s="33"/>
      <c r="E22" s="33"/>
      <c r="F22" s="21"/>
      <c r="G22" s="22"/>
      <c r="H22" s="22"/>
      <c r="I22" s="22"/>
      <c r="J22" s="22"/>
      <c r="K22" s="22"/>
      <c r="L22" s="22"/>
      <c r="M22" s="22"/>
      <c r="N22" s="22"/>
      <c r="O22" s="23"/>
      <c r="P22" s="22"/>
      <c r="Q22" s="22"/>
      <c r="R22" s="21"/>
    </row>
    <row r="23" spans="3:19" x14ac:dyDescent="0.25">
      <c r="C23" s="35" t="s">
        <v>6</v>
      </c>
      <c r="D23" s="33">
        <v>92573238</v>
      </c>
      <c r="E23" s="33">
        <v>103862564.12</v>
      </c>
      <c r="F23" s="21">
        <v>8169897.7400000002</v>
      </c>
      <c r="G23" s="22"/>
      <c r="H23" s="22"/>
      <c r="I23" s="22"/>
      <c r="J23" s="22"/>
      <c r="K23" s="22"/>
      <c r="L23" s="22"/>
      <c r="M23" s="22"/>
      <c r="N23" s="22"/>
      <c r="O23" s="23"/>
      <c r="P23" s="22"/>
      <c r="Q23" s="22"/>
      <c r="R23" s="21">
        <f t="shared" si="1"/>
        <v>8169897.7400000002</v>
      </c>
    </row>
    <row r="24" spans="3:19" x14ac:dyDescent="0.25">
      <c r="C24" s="34" t="s">
        <v>7</v>
      </c>
      <c r="D24" s="32">
        <f>SUM(D25:D33)</f>
        <v>551208000</v>
      </c>
      <c r="E24" s="32">
        <f>SUM(E25:E33)</f>
        <v>333248678.01999998</v>
      </c>
      <c r="F24" s="18">
        <f>+F25+F26+F27+F28+F29+F30+F31+F32+F33</f>
        <v>9188295.9600000009</v>
      </c>
      <c r="G24" s="19">
        <f t="shared" ref="G24:Q24" si="2">+G25+G26+G27+G28+G29+G30+G31+G32+G33</f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9">
        <f t="shared" si="2"/>
        <v>0</v>
      </c>
      <c r="P24" s="19">
        <f t="shared" si="2"/>
        <v>0</v>
      </c>
      <c r="Q24" s="19">
        <f t="shared" si="2"/>
        <v>0</v>
      </c>
      <c r="R24" s="20">
        <f t="shared" si="1"/>
        <v>9188295.9600000009</v>
      </c>
    </row>
    <row r="25" spans="3:19" x14ac:dyDescent="0.25">
      <c r="C25" s="35" t="s">
        <v>8</v>
      </c>
      <c r="D25" s="33">
        <v>91297180</v>
      </c>
      <c r="E25" s="33">
        <v>91297180</v>
      </c>
      <c r="F25" s="21">
        <v>4884284.07</v>
      </c>
      <c r="G25" s="22"/>
      <c r="H25" s="22"/>
      <c r="I25" s="22"/>
      <c r="J25" s="22"/>
      <c r="K25" s="22"/>
      <c r="L25" s="22"/>
      <c r="M25" s="22"/>
      <c r="N25" s="22"/>
      <c r="O25" s="23"/>
      <c r="P25" s="22"/>
      <c r="Q25" s="22"/>
      <c r="R25" s="21">
        <f t="shared" si="1"/>
        <v>4884284.07</v>
      </c>
    </row>
    <row r="26" spans="3:19" x14ac:dyDescent="0.25">
      <c r="C26" s="35" t="s">
        <v>9</v>
      </c>
      <c r="D26" s="33">
        <v>36000000</v>
      </c>
      <c r="E26" s="33">
        <v>36000000</v>
      </c>
      <c r="F26" s="21"/>
      <c r="G26" s="22"/>
      <c r="H26" s="22"/>
      <c r="I26" s="22"/>
      <c r="J26" s="22"/>
      <c r="K26" s="22"/>
      <c r="L26" s="22"/>
      <c r="M26" s="22"/>
      <c r="N26" s="22"/>
      <c r="O26" s="23"/>
      <c r="P26" s="22"/>
      <c r="Q26" s="22"/>
      <c r="R26" s="21">
        <f t="shared" si="1"/>
        <v>0</v>
      </c>
    </row>
    <row r="27" spans="3:19" x14ac:dyDescent="0.25">
      <c r="C27" s="35" t="s">
        <v>10</v>
      </c>
      <c r="D27" s="33">
        <v>19200000</v>
      </c>
      <c r="E27" s="33">
        <v>19200000</v>
      </c>
      <c r="F27" s="21"/>
      <c r="G27" s="22"/>
      <c r="H27" s="22"/>
      <c r="I27" s="22"/>
      <c r="J27" s="22"/>
      <c r="K27" s="22"/>
      <c r="L27" s="22"/>
      <c r="M27" s="22"/>
      <c r="N27" s="22"/>
      <c r="O27" s="23"/>
      <c r="P27" s="22"/>
      <c r="Q27" s="22"/>
      <c r="R27" s="21">
        <f t="shared" si="1"/>
        <v>0</v>
      </c>
    </row>
    <row r="28" spans="3:19" x14ac:dyDescent="0.25">
      <c r="C28" s="35" t="s">
        <v>11</v>
      </c>
      <c r="D28" s="33">
        <v>3000000</v>
      </c>
      <c r="E28" s="33">
        <v>3000000</v>
      </c>
      <c r="F28" s="21"/>
      <c r="G28" s="22"/>
      <c r="H28" s="22"/>
      <c r="I28" s="22"/>
      <c r="J28" s="22"/>
      <c r="K28" s="22"/>
      <c r="L28" s="22"/>
      <c r="M28" s="22"/>
      <c r="N28" s="22"/>
      <c r="O28" s="23"/>
      <c r="P28" s="22"/>
      <c r="Q28" s="22"/>
      <c r="R28" s="21">
        <f t="shared" si="1"/>
        <v>0</v>
      </c>
    </row>
    <row r="29" spans="3:19" x14ac:dyDescent="0.25">
      <c r="C29" s="35" t="s">
        <v>12</v>
      </c>
      <c r="D29" s="33">
        <v>280237632</v>
      </c>
      <c r="E29" s="33">
        <v>43458310.020000003</v>
      </c>
      <c r="F29" s="21">
        <v>117793.51</v>
      </c>
      <c r="G29" s="22"/>
      <c r="H29" s="22"/>
      <c r="I29" s="22"/>
      <c r="J29" s="22"/>
      <c r="K29" s="22"/>
      <c r="L29" s="22"/>
      <c r="M29" s="22"/>
      <c r="N29" s="22"/>
      <c r="O29" s="23"/>
      <c r="P29" s="22"/>
      <c r="Q29" s="22"/>
      <c r="R29" s="21">
        <f t="shared" si="1"/>
        <v>117793.51</v>
      </c>
    </row>
    <row r="30" spans="3:19" x14ac:dyDescent="0.25">
      <c r="C30" s="35" t="s">
        <v>13</v>
      </c>
      <c r="D30" s="33">
        <v>30363105</v>
      </c>
      <c r="E30" s="33">
        <v>30363105</v>
      </c>
      <c r="F30" s="21">
        <v>4186218.38</v>
      </c>
      <c r="G30" s="22"/>
      <c r="H30" s="22"/>
      <c r="I30" s="22"/>
      <c r="J30" s="22"/>
      <c r="K30" s="22"/>
      <c r="L30" s="22"/>
      <c r="M30" s="22"/>
      <c r="N30" s="22"/>
      <c r="O30" s="23"/>
      <c r="P30" s="22"/>
      <c r="Q30" s="22"/>
      <c r="R30" s="21">
        <f t="shared" si="1"/>
        <v>4186218.38</v>
      </c>
    </row>
    <row r="31" spans="3:19" x14ac:dyDescent="0.25">
      <c r="C31" s="35" t="s">
        <v>14</v>
      </c>
      <c r="D31" s="33">
        <v>46255083</v>
      </c>
      <c r="E31" s="33">
        <v>59975083</v>
      </c>
      <c r="F31" s="21"/>
      <c r="G31" s="22"/>
      <c r="H31" s="22"/>
      <c r="I31" s="22"/>
      <c r="J31" s="22"/>
      <c r="K31" s="22"/>
      <c r="L31" s="22"/>
      <c r="M31" s="22"/>
      <c r="N31" s="22"/>
      <c r="O31" s="23"/>
      <c r="P31" s="22"/>
      <c r="Q31" s="22"/>
      <c r="R31" s="21">
        <f t="shared" si="1"/>
        <v>0</v>
      </c>
    </row>
    <row r="32" spans="3:19" x14ac:dyDescent="0.25">
      <c r="C32" s="35" t="s">
        <v>15</v>
      </c>
      <c r="D32" s="33">
        <v>42475000</v>
      </c>
      <c r="E32" s="33">
        <v>42475000</v>
      </c>
      <c r="F32" s="21"/>
      <c r="G32" s="22"/>
      <c r="H32" s="22"/>
      <c r="I32" s="22"/>
      <c r="J32" s="22"/>
      <c r="K32" s="22"/>
      <c r="L32" s="22"/>
      <c r="M32" s="22"/>
      <c r="N32" s="22"/>
      <c r="O32" s="23"/>
      <c r="P32" s="22"/>
      <c r="Q32" s="22"/>
      <c r="R32" s="21">
        <f t="shared" si="1"/>
        <v>0</v>
      </c>
    </row>
    <row r="33" spans="3:18" x14ac:dyDescent="0.25">
      <c r="C33" s="35" t="s">
        <v>16</v>
      </c>
      <c r="D33" s="33">
        <v>2380000</v>
      </c>
      <c r="E33" s="33">
        <v>7480000</v>
      </c>
      <c r="F33" s="21"/>
      <c r="G33" s="22"/>
      <c r="H33" s="22"/>
      <c r="I33" s="22"/>
      <c r="J33" s="22"/>
      <c r="K33" s="22"/>
      <c r="L33" s="22"/>
      <c r="M33" s="22"/>
      <c r="N33" s="22"/>
      <c r="O33" s="23"/>
      <c r="P33" s="22"/>
      <c r="Q33" s="22"/>
      <c r="R33" s="21">
        <f t="shared" si="1"/>
        <v>0</v>
      </c>
    </row>
    <row r="34" spans="3:18" x14ac:dyDescent="0.25">
      <c r="C34" s="34" t="s">
        <v>17</v>
      </c>
      <c r="D34" s="32">
        <f>SUM(D35:D43)</f>
        <v>232903913</v>
      </c>
      <c r="E34" s="32">
        <f>SUM(E35:E43)</f>
        <v>218968152.97999999</v>
      </c>
      <c r="F34" s="18">
        <f>+F35+F36+F37+F38+F39+F40+F41+F42+F43</f>
        <v>856000</v>
      </c>
      <c r="G34" s="19">
        <f t="shared" ref="G34:Q34" si="3">+G35+G36+G37+G38+G39+G40+G41+G42+G43</f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  <c r="L34" s="19">
        <f t="shared" si="3"/>
        <v>0</v>
      </c>
      <c r="M34" s="19">
        <f t="shared" si="3"/>
        <v>0</v>
      </c>
      <c r="N34" s="19">
        <f t="shared" si="3"/>
        <v>0</v>
      </c>
      <c r="O34" s="19">
        <f t="shared" si="3"/>
        <v>0</v>
      </c>
      <c r="P34" s="19">
        <f t="shared" si="3"/>
        <v>0</v>
      </c>
      <c r="Q34" s="19">
        <f t="shared" si="3"/>
        <v>0</v>
      </c>
      <c r="R34" s="20">
        <f t="shared" si="1"/>
        <v>856000</v>
      </c>
    </row>
    <row r="35" spans="3:18" x14ac:dyDescent="0.25">
      <c r="C35" s="35" t="s">
        <v>18</v>
      </c>
      <c r="D35" s="33">
        <v>2708600</v>
      </c>
      <c r="E35" s="33">
        <v>4982960</v>
      </c>
      <c r="F35" s="21"/>
      <c r="G35" s="22"/>
      <c r="H35" s="22"/>
      <c r="I35" s="22"/>
      <c r="J35" s="22"/>
      <c r="K35" s="22"/>
      <c r="L35" s="22"/>
      <c r="M35" s="22"/>
      <c r="N35" s="22"/>
      <c r="O35" s="23"/>
      <c r="P35" s="22"/>
      <c r="Q35" s="22"/>
      <c r="R35" s="21">
        <f t="shared" si="1"/>
        <v>0</v>
      </c>
    </row>
    <row r="36" spans="3:18" x14ac:dyDescent="0.25">
      <c r="C36" s="35" t="s">
        <v>19</v>
      </c>
      <c r="D36" s="33">
        <v>663000</v>
      </c>
      <c r="E36" s="33">
        <v>19091970</v>
      </c>
      <c r="F36" s="21"/>
      <c r="G36" s="22"/>
      <c r="H36" s="22"/>
      <c r="I36" s="22"/>
      <c r="J36" s="22"/>
      <c r="K36" s="22"/>
      <c r="L36" s="22"/>
      <c r="M36" s="22"/>
      <c r="N36" s="22"/>
      <c r="O36" s="23"/>
      <c r="P36" s="22"/>
      <c r="Q36" s="22"/>
      <c r="R36" s="21">
        <f t="shared" si="1"/>
        <v>0</v>
      </c>
    </row>
    <row r="37" spans="3:18" x14ac:dyDescent="0.25">
      <c r="C37" s="35" t="s">
        <v>20</v>
      </c>
      <c r="D37" s="33">
        <v>6217600</v>
      </c>
      <c r="E37" s="33">
        <v>4217600</v>
      </c>
      <c r="F37" s="21"/>
      <c r="G37" s="22"/>
      <c r="H37" s="22"/>
      <c r="I37" s="22"/>
      <c r="J37" s="22"/>
      <c r="K37" s="22"/>
      <c r="L37" s="22"/>
      <c r="M37" s="22"/>
      <c r="N37" s="22"/>
      <c r="O37" s="23"/>
      <c r="P37" s="22"/>
      <c r="Q37" s="22"/>
      <c r="R37" s="21">
        <f t="shared" si="1"/>
        <v>0</v>
      </c>
    </row>
    <row r="38" spans="3:18" x14ac:dyDescent="0.25">
      <c r="C38" s="35" t="s">
        <v>21</v>
      </c>
      <c r="D38" s="33">
        <v>350000</v>
      </c>
      <c r="E38" s="33">
        <v>350000</v>
      </c>
      <c r="F38" s="21"/>
      <c r="G38" s="22"/>
      <c r="H38" s="22"/>
      <c r="I38" s="22"/>
      <c r="J38" s="22"/>
      <c r="K38" s="22"/>
      <c r="L38" s="22"/>
      <c r="M38" s="22"/>
      <c r="N38" s="22"/>
      <c r="O38" s="23"/>
      <c r="P38" s="22"/>
      <c r="Q38" s="22"/>
      <c r="R38" s="21">
        <f t="shared" si="1"/>
        <v>0</v>
      </c>
    </row>
    <row r="39" spans="3:18" x14ac:dyDescent="0.25">
      <c r="C39" s="35" t="s">
        <v>22</v>
      </c>
      <c r="D39" s="33">
        <v>121310113</v>
      </c>
      <c r="E39" s="33">
        <v>44382038.979999997</v>
      </c>
      <c r="F39" s="21"/>
      <c r="G39" s="22"/>
      <c r="H39" s="22"/>
      <c r="I39" s="22"/>
      <c r="J39" s="22"/>
      <c r="K39" s="22"/>
      <c r="L39" s="22"/>
      <c r="M39" s="22"/>
      <c r="N39" s="22"/>
      <c r="O39" s="23"/>
      <c r="P39" s="22"/>
      <c r="Q39" s="22"/>
      <c r="R39" s="21">
        <f t="shared" si="1"/>
        <v>0</v>
      </c>
    </row>
    <row r="40" spans="3:18" x14ac:dyDescent="0.25">
      <c r="C40" s="35" t="s">
        <v>23</v>
      </c>
      <c r="D40" s="33"/>
      <c r="E40" s="33"/>
      <c r="F40" s="21"/>
      <c r="G40" s="22"/>
      <c r="H40" s="22"/>
      <c r="I40" s="22"/>
      <c r="J40" s="22"/>
      <c r="K40" s="22"/>
      <c r="L40" s="22"/>
      <c r="M40" s="22"/>
      <c r="N40" s="22"/>
      <c r="O40" s="23"/>
      <c r="P40" s="22"/>
      <c r="Q40" s="22"/>
      <c r="R40" s="21">
        <f t="shared" si="1"/>
        <v>0</v>
      </c>
    </row>
    <row r="41" spans="3:18" x14ac:dyDescent="0.25">
      <c r="C41" s="35" t="s">
        <v>24</v>
      </c>
      <c r="D41" s="33">
        <v>99654600</v>
      </c>
      <c r="E41" s="33">
        <v>100061420</v>
      </c>
      <c r="F41" s="21">
        <v>856000</v>
      </c>
      <c r="G41" s="22"/>
      <c r="H41" s="22"/>
      <c r="I41" s="22"/>
      <c r="J41" s="22"/>
      <c r="K41" s="22"/>
      <c r="L41" s="22"/>
      <c r="M41" s="22"/>
      <c r="N41" s="22"/>
      <c r="O41" s="23"/>
      <c r="P41" s="22"/>
      <c r="Q41" s="22"/>
      <c r="R41" s="21">
        <f t="shared" si="1"/>
        <v>856000</v>
      </c>
    </row>
    <row r="42" spans="3:18" x14ac:dyDescent="0.25">
      <c r="C42" s="35" t="s">
        <v>25</v>
      </c>
      <c r="D42" s="33"/>
      <c r="E42" s="33"/>
      <c r="F42" s="21"/>
      <c r="G42" s="22"/>
      <c r="H42" s="22"/>
      <c r="I42" s="22"/>
      <c r="J42" s="22"/>
      <c r="K42" s="22"/>
      <c r="L42" s="22"/>
      <c r="M42" s="22"/>
      <c r="N42" s="22"/>
      <c r="O42" s="23"/>
      <c r="P42" s="22"/>
      <c r="Q42" s="22"/>
      <c r="R42" s="21"/>
    </row>
    <row r="43" spans="3:18" x14ac:dyDescent="0.25">
      <c r="C43" s="35" t="s">
        <v>26</v>
      </c>
      <c r="D43" s="33">
        <v>2000000</v>
      </c>
      <c r="E43" s="33">
        <v>45882164</v>
      </c>
      <c r="F43" s="21"/>
      <c r="G43" s="22"/>
      <c r="H43" s="22"/>
      <c r="I43" s="22"/>
      <c r="J43" s="22"/>
      <c r="K43" s="22"/>
      <c r="L43" s="22"/>
      <c r="M43" s="22"/>
      <c r="N43" s="22"/>
      <c r="O43" s="23"/>
      <c r="P43" s="22"/>
      <c r="Q43" s="22"/>
      <c r="R43" s="21">
        <f t="shared" si="1"/>
        <v>0</v>
      </c>
    </row>
    <row r="44" spans="3:18" x14ac:dyDescent="0.25">
      <c r="C44" s="34" t="s">
        <v>27</v>
      </c>
      <c r="D44" s="32">
        <f>SUM(D45:D52)</f>
        <v>0</v>
      </c>
      <c r="E44" s="32">
        <f>SUM(E45)</f>
        <v>0</v>
      </c>
      <c r="F44" s="18">
        <f>+F45+F46+F47+F48+F49+F50+F51+F52</f>
        <v>0</v>
      </c>
      <c r="G44" s="19">
        <f t="shared" ref="G44:Q44" si="4">+G45+G46+G47+G48+G49+G50+G51+G52</f>
        <v>0</v>
      </c>
      <c r="H44" s="19">
        <f t="shared" si="4"/>
        <v>0</v>
      </c>
      <c r="I44" s="19">
        <f t="shared" si="4"/>
        <v>0</v>
      </c>
      <c r="J44" s="19">
        <f t="shared" si="4"/>
        <v>0</v>
      </c>
      <c r="K44" s="19">
        <f t="shared" si="4"/>
        <v>0</v>
      </c>
      <c r="L44" s="19">
        <f t="shared" si="4"/>
        <v>0</v>
      </c>
      <c r="M44" s="19">
        <f t="shared" si="4"/>
        <v>0</v>
      </c>
      <c r="N44" s="19">
        <f t="shared" si="4"/>
        <v>0</v>
      </c>
      <c r="O44" s="19">
        <f t="shared" si="4"/>
        <v>0</v>
      </c>
      <c r="P44" s="19">
        <f t="shared" si="4"/>
        <v>0</v>
      </c>
      <c r="Q44" s="19">
        <f t="shared" si="4"/>
        <v>0</v>
      </c>
      <c r="R44" s="20">
        <f t="shared" si="1"/>
        <v>0</v>
      </c>
    </row>
    <row r="45" spans="3:18" x14ac:dyDescent="0.25">
      <c r="C45" s="35" t="s">
        <v>28</v>
      </c>
      <c r="D45" s="33"/>
      <c r="E45" s="33"/>
      <c r="F45" s="21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1"/>
    </row>
    <row r="46" spans="3:18" x14ac:dyDescent="0.25">
      <c r="C46" s="35" t="s">
        <v>29</v>
      </c>
      <c r="D46" s="33"/>
      <c r="E46" s="33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1"/>
    </row>
    <row r="47" spans="3:18" x14ac:dyDescent="0.25">
      <c r="C47" s="35" t="s">
        <v>30</v>
      </c>
      <c r="D47" s="33"/>
      <c r="E47" s="33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1"/>
    </row>
    <row r="48" spans="3:18" x14ac:dyDescent="0.25">
      <c r="C48" s="35" t="s">
        <v>31</v>
      </c>
      <c r="D48" s="33"/>
      <c r="E48" s="33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1"/>
    </row>
    <row r="49" spans="3:18" x14ac:dyDescent="0.25">
      <c r="C49" s="35" t="s">
        <v>32</v>
      </c>
      <c r="D49" s="33"/>
      <c r="E49" s="33"/>
      <c r="F49" s="21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1"/>
    </row>
    <row r="50" spans="3:18" x14ac:dyDescent="0.25">
      <c r="C50" s="35" t="s">
        <v>33</v>
      </c>
      <c r="D50" s="33"/>
      <c r="E50" s="33"/>
      <c r="F50" s="21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1"/>
    </row>
    <row r="51" spans="3:18" x14ac:dyDescent="0.25">
      <c r="C51" s="35" t="s">
        <v>34</v>
      </c>
      <c r="D51" s="33"/>
      <c r="E51" s="33"/>
      <c r="F51" s="21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1"/>
    </row>
    <row r="52" spans="3:18" x14ac:dyDescent="0.25">
      <c r="C52" s="35" t="s">
        <v>35</v>
      </c>
      <c r="D52" s="33"/>
      <c r="E52" s="33"/>
      <c r="F52" s="21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1"/>
    </row>
    <row r="53" spans="3:18" x14ac:dyDescent="0.25">
      <c r="C53" s="34" t="s">
        <v>36</v>
      </c>
      <c r="D53" s="32"/>
      <c r="E53" s="32"/>
      <c r="F53" s="18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1"/>
    </row>
    <row r="54" spans="3:18" x14ac:dyDescent="0.25">
      <c r="C54" s="35" t="s">
        <v>37</v>
      </c>
      <c r="D54" s="33"/>
      <c r="E54" s="33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1"/>
    </row>
    <row r="55" spans="3:18" x14ac:dyDescent="0.25">
      <c r="C55" s="35" t="s">
        <v>38</v>
      </c>
      <c r="D55" s="33"/>
      <c r="E55" s="33"/>
      <c r="F55" s="21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1"/>
    </row>
    <row r="56" spans="3:18" x14ac:dyDescent="0.25">
      <c r="C56" s="35" t="s">
        <v>39</v>
      </c>
      <c r="D56" s="33"/>
      <c r="E56" s="33"/>
      <c r="F56" s="21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1"/>
    </row>
    <row r="57" spans="3:18" x14ac:dyDescent="0.25">
      <c r="C57" s="35" t="s">
        <v>40</v>
      </c>
      <c r="D57" s="33"/>
      <c r="E57" s="33"/>
      <c r="F57" s="21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1"/>
    </row>
    <row r="58" spans="3:18" x14ac:dyDescent="0.25">
      <c r="C58" s="35" t="s">
        <v>41</v>
      </c>
      <c r="D58" s="33"/>
      <c r="E58" s="33"/>
      <c r="F58" s="21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1"/>
    </row>
    <row r="59" spans="3:18" x14ac:dyDescent="0.25">
      <c r="C59" s="35" t="s">
        <v>42</v>
      </c>
      <c r="D59" s="33"/>
      <c r="E59" s="33"/>
      <c r="F59" s="21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1"/>
    </row>
    <row r="60" spans="3:18" x14ac:dyDescent="0.25">
      <c r="C60" s="34" t="s">
        <v>43</v>
      </c>
      <c r="D60" s="32">
        <f>SUM(D61:D69)</f>
        <v>81708860</v>
      </c>
      <c r="E60" s="32">
        <f>SUM(E61:E69)</f>
        <v>170364334.03</v>
      </c>
      <c r="F60" s="18"/>
      <c r="G60" s="19"/>
      <c r="H60" s="19">
        <f>+H61+H62+H63+H64+H65+H66+H67+H68+H69</f>
        <v>0</v>
      </c>
      <c r="I60" s="19">
        <f t="shared" ref="I60:Q60" si="5">+I61+I62+I63+I64+I65+I66+I67+I68+I69</f>
        <v>0</v>
      </c>
      <c r="J60" s="19">
        <f t="shared" si="5"/>
        <v>0</v>
      </c>
      <c r="K60" s="19">
        <f t="shared" si="5"/>
        <v>0</v>
      </c>
      <c r="L60" s="19">
        <f t="shared" si="5"/>
        <v>0</v>
      </c>
      <c r="M60" s="19">
        <f t="shared" si="5"/>
        <v>0</v>
      </c>
      <c r="N60" s="19">
        <f t="shared" si="5"/>
        <v>0</v>
      </c>
      <c r="O60" s="19">
        <f t="shared" si="5"/>
        <v>0</v>
      </c>
      <c r="P60" s="19">
        <f t="shared" si="5"/>
        <v>0</v>
      </c>
      <c r="Q60" s="19">
        <f t="shared" si="5"/>
        <v>0</v>
      </c>
      <c r="R60" s="20">
        <f t="shared" si="1"/>
        <v>0</v>
      </c>
    </row>
    <row r="61" spans="3:18" x14ac:dyDescent="0.25">
      <c r="C61" s="35" t="s">
        <v>44</v>
      </c>
      <c r="D61" s="33">
        <v>21708860</v>
      </c>
      <c r="E61" s="33">
        <v>75012084.030000001</v>
      </c>
      <c r="F61" s="21"/>
      <c r="G61" s="22"/>
      <c r="H61" s="22"/>
      <c r="I61" s="22"/>
      <c r="J61" s="22"/>
      <c r="K61" s="22"/>
      <c r="L61" s="22"/>
      <c r="M61" s="22"/>
      <c r="N61" s="22"/>
      <c r="O61" s="23"/>
      <c r="P61" s="22"/>
      <c r="Q61" s="22"/>
      <c r="R61" s="21"/>
    </row>
    <row r="62" spans="3:18" x14ac:dyDescent="0.25">
      <c r="C62" s="35" t="s">
        <v>45</v>
      </c>
      <c r="D62" s="33"/>
      <c r="E62" s="33">
        <v>1672000</v>
      </c>
      <c r="F62" s="21"/>
      <c r="G62" s="22"/>
      <c r="H62" s="22"/>
      <c r="I62" s="22"/>
      <c r="J62" s="22"/>
      <c r="K62" s="22"/>
      <c r="L62" s="22"/>
      <c r="M62" s="22"/>
      <c r="N62" s="22"/>
      <c r="O62" s="23"/>
      <c r="P62" s="22"/>
      <c r="Q62" s="22"/>
      <c r="R62" s="21"/>
    </row>
    <row r="63" spans="3:18" x14ac:dyDescent="0.25">
      <c r="C63" s="35" t="s">
        <v>46</v>
      </c>
      <c r="D63" s="33"/>
      <c r="E63" s="33"/>
      <c r="F63" s="21"/>
      <c r="G63" s="22"/>
      <c r="H63" s="22"/>
      <c r="I63" s="22"/>
      <c r="J63" s="22"/>
      <c r="K63" s="22"/>
      <c r="L63" s="22"/>
      <c r="M63" s="22"/>
      <c r="N63" s="22"/>
      <c r="O63" s="23"/>
      <c r="P63" s="22"/>
      <c r="Q63" s="22"/>
      <c r="R63" s="21"/>
    </row>
    <row r="64" spans="3:18" x14ac:dyDescent="0.25">
      <c r="C64" s="35" t="s">
        <v>47</v>
      </c>
      <c r="D64" s="33"/>
      <c r="E64" s="33">
        <v>25000000</v>
      </c>
      <c r="F64" s="21"/>
      <c r="G64" s="22"/>
      <c r="H64" s="22"/>
      <c r="I64" s="22"/>
      <c r="J64" s="22"/>
      <c r="K64" s="22"/>
      <c r="L64" s="22"/>
      <c r="M64" s="22"/>
      <c r="N64" s="22"/>
      <c r="O64" s="23"/>
      <c r="P64" s="22"/>
      <c r="Q64" s="22"/>
      <c r="R64" s="21"/>
    </row>
    <row r="65" spans="3:18" x14ac:dyDescent="0.25">
      <c r="C65" s="35" t="s">
        <v>48</v>
      </c>
      <c r="D65" s="33"/>
      <c r="E65" s="33">
        <v>8636250</v>
      </c>
      <c r="F65" s="21"/>
      <c r="G65" s="22"/>
      <c r="H65" s="22"/>
      <c r="I65" s="22"/>
      <c r="J65" s="22"/>
      <c r="K65" s="22"/>
      <c r="L65" s="22"/>
      <c r="M65" s="22"/>
      <c r="N65" s="22"/>
      <c r="O65" s="23"/>
      <c r="P65" s="22"/>
      <c r="Q65" s="22"/>
      <c r="R65" s="21"/>
    </row>
    <row r="66" spans="3:18" x14ac:dyDescent="0.25">
      <c r="C66" s="35" t="s">
        <v>49</v>
      </c>
      <c r="D66" s="33"/>
      <c r="E66" s="33"/>
      <c r="F66" s="21"/>
      <c r="G66" s="22"/>
      <c r="H66" s="22"/>
      <c r="I66" s="22"/>
      <c r="J66" s="22"/>
      <c r="K66" s="22"/>
      <c r="L66" s="22"/>
      <c r="M66" s="22"/>
      <c r="N66" s="22"/>
      <c r="O66" s="23"/>
      <c r="P66" s="22"/>
      <c r="Q66" s="22"/>
      <c r="R66" s="21"/>
    </row>
    <row r="67" spans="3:18" x14ac:dyDescent="0.25">
      <c r="C67" s="35" t="s">
        <v>50</v>
      </c>
      <c r="D67" s="33"/>
      <c r="E67" s="33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1"/>
    </row>
    <row r="68" spans="3:18" x14ac:dyDescent="0.25">
      <c r="C68" s="35" t="s">
        <v>51</v>
      </c>
      <c r="D68" s="33"/>
      <c r="E68" s="33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1"/>
    </row>
    <row r="69" spans="3:18" x14ac:dyDescent="0.25">
      <c r="C69" s="35" t="s">
        <v>52</v>
      </c>
      <c r="D69" s="33">
        <v>60000000</v>
      </c>
      <c r="E69" s="33">
        <v>60044000</v>
      </c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1"/>
    </row>
    <row r="70" spans="3:18" x14ac:dyDescent="0.25">
      <c r="C70" s="34" t="s">
        <v>53</v>
      </c>
      <c r="D70" s="32"/>
      <c r="E70" s="32">
        <f>SUM(E71)</f>
        <v>0</v>
      </c>
      <c r="F70" s="18"/>
      <c r="G70" s="19"/>
      <c r="H70" s="19">
        <f>+H71+H72+H73+H74</f>
        <v>0</v>
      </c>
      <c r="I70" s="19">
        <f t="shared" ref="I70:Q70" si="6">+I71+I72+I73+I74</f>
        <v>0</v>
      </c>
      <c r="J70" s="19">
        <f t="shared" si="6"/>
        <v>0</v>
      </c>
      <c r="K70" s="19">
        <f t="shared" si="6"/>
        <v>0</v>
      </c>
      <c r="L70" s="19">
        <f t="shared" si="6"/>
        <v>0</v>
      </c>
      <c r="M70" s="19">
        <f t="shared" si="6"/>
        <v>0</v>
      </c>
      <c r="N70" s="19">
        <f t="shared" si="6"/>
        <v>0</v>
      </c>
      <c r="O70" s="19">
        <f t="shared" si="6"/>
        <v>0</v>
      </c>
      <c r="P70" s="19">
        <f t="shared" si="6"/>
        <v>0</v>
      </c>
      <c r="Q70" s="19">
        <f t="shared" si="6"/>
        <v>0</v>
      </c>
      <c r="R70" s="20">
        <f t="shared" si="1"/>
        <v>0</v>
      </c>
    </row>
    <row r="71" spans="3:18" x14ac:dyDescent="0.25">
      <c r="C71" s="35" t="s">
        <v>54</v>
      </c>
      <c r="D71" s="33"/>
      <c r="E71" s="33"/>
      <c r="F71" s="21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1"/>
    </row>
    <row r="72" spans="3:18" x14ac:dyDescent="0.25">
      <c r="C72" s="35" t="s">
        <v>55</v>
      </c>
      <c r="D72" s="33"/>
      <c r="E72" s="33"/>
      <c r="F72" s="21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1"/>
    </row>
    <row r="73" spans="3:18" x14ac:dyDescent="0.25">
      <c r="C73" s="35" t="s">
        <v>56</v>
      </c>
      <c r="D73" s="33"/>
      <c r="E73" s="33"/>
      <c r="F73" s="21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1"/>
    </row>
    <row r="74" spans="3:18" ht="31.5" customHeight="1" x14ac:dyDescent="0.25">
      <c r="C74" s="36" t="s">
        <v>57</v>
      </c>
      <c r="D74" s="33"/>
      <c r="E74" s="33"/>
      <c r="F74" s="21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1"/>
    </row>
    <row r="75" spans="3:18" x14ac:dyDescent="0.25">
      <c r="C75" s="34" t="s">
        <v>58</v>
      </c>
      <c r="D75" s="32"/>
      <c r="E75" s="32"/>
      <c r="F75" s="18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1"/>
    </row>
    <row r="76" spans="3:18" x14ac:dyDescent="0.25">
      <c r="C76" s="35" t="s">
        <v>59</v>
      </c>
      <c r="D76" s="33"/>
      <c r="E76" s="33"/>
      <c r="F76" s="21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1"/>
    </row>
    <row r="77" spans="3:18" x14ac:dyDescent="0.25">
      <c r="C77" s="35" t="s">
        <v>60</v>
      </c>
      <c r="D77" s="33"/>
      <c r="E77" s="33"/>
      <c r="F77" s="21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1"/>
    </row>
    <row r="78" spans="3:18" x14ac:dyDescent="0.25">
      <c r="C78" s="34" t="s">
        <v>61</v>
      </c>
      <c r="D78" s="32"/>
      <c r="E78" s="32"/>
      <c r="F78" s="18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1"/>
    </row>
    <row r="79" spans="3:18" x14ac:dyDescent="0.25">
      <c r="C79" s="35" t="s">
        <v>62</v>
      </c>
      <c r="D79" s="33"/>
      <c r="E79" s="33"/>
      <c r="F79" s="21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1"/>
    </row>
    <row r="80" spans="3:18" x14ac:dyDescent="0.25">
      <c r="C80" s="35" t="s">
        <v>63</v>
      </c>
      <c r="D80" s="33"/>
      <c r="E80" s="33"/>
      <c r="F80" s="21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1"/>
    </row>
    <row r="81" spans="3:18" x14ac:dyDescent="0.25">
      <c r="C81" s="35" t="s">
        <v>64</v>
      </c>
      <c r="D81" s="33"/>
      <c r="E81" s="33"/>
      <c r="F81" s="21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1"/>
    </row>
    <row r="82" spans="3:18" x14ac:dyDescent="0.25">
      <c r="C82" s="37" t="s">
        <v>67</v>
      </c>
      <c r="D82" s="32"/>
      <c r="E82" s="32"/>
      <c r="F82" s="18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0"/>
    </row>
    <row r="83" spans="3:18" x14ac:dyDescent="0.25">
      <c r="C83" s="34" t="s">
        <v>68</v>
      </c>
      <c r="D83" s="32"/>
      <c r="E83" s="32"/>
      <c r="F83" s="26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6"/>
    </row>
    <row r="84" spans="3:18" x14ac:dyDescent="0.25">
      <c r="C84" s="35" t="s">
        <v>69</v>
      </c>
      <c r="D84" s="33"/>
      <c r="E84" s="33"/>
      <c r="F84" s="26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6"/>
    </row>
    <row r="85" spans="3:18" x14ac:dyDescent="0.25">
      <c r="C85" s="35" t="s">
        <v>70</v>
      </c>
      <c r="D85" s="33"/>
      <c r="E85" s="33"/>
      <c r="F85" s="26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6"/>
    </row>
    <row r="86" spans="3:18" x14ac:dyDescent="0.25">
      <c r="C86" s="34" t="s">
        <v>71</v>
      </c>
      <c r="D86" s="32"/>
      <c r="E86" s="32"/>
      <c r="F86" s="26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6"/>
    </row>
    <row r="87" spans="3:18" x14ac:dyDescent="0.25">
      <c r="C87" s="35" t="s">
        <v>72</v>
      </c>
      <c r="D87" s="33"/>
      <c r="E87" s="33"/>
      <c r="F87" s="26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6"/>
    </row>
    <row r="88" spans="3:18" x14ac:dyDescent="0.25">
      <c r="C88" s="35" t="s">
        <v>73</v>
      </c>
      <c r="D88" s="33"/>
      <c r="E88" s="33"/>
      <c r="F88" s="26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6"/>
    </row>
    <row r="89" spans="3:18" x14ac:dyDescent="0.25">
      <c r="C89" s="34" t="s">
        <v>74</v>
      </c>
      <c r="D89" s="32"/>
      <c r="E89" s="32"/>
      <c r="F89" s="26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6"/>
    </row>
    <row r="90" spans="3:18" x14ac:dyDescent="0.25">
      <c r="C90" s="35" t="s">
        <v>75</v>
      </c>
      <c r="D90" s="33"/>
      <c r="E90" s="33"/>
      <c r="F90" s="26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6"/>
    </row>
    <row r="91" spans="3:18" x14ac:dyDescent="0.25">
      <c r="C91" s="10" t="s">
        <v>65</v>
      </c>
      <c r="D91" s="28">
        <f>+D18+D24+D34+D44+D60</f>
        <v>1861470301</v>
      </c>
      <c r="E91" s="28">
        <f>+E18+E24+E34+E44+E60+E70</f>
        <v>1861470301</v>
      </c>
      <c r="F91" s="28">
        <f>+F18+F24+F34</f>
        <v>76945462.859999999</v>
      </c>
      <c r="G91" s="29">
        <f>+G18+G24+G34</f>
        <v>0</v>
      </c>
      <c r="H91" s="29">
        <f>+H18+H24+H34+H70</f>
        <v>0</v>
      </c>
      <c r="I91" s="29">
        <f>+I18+I24+I34</f>
        <v>0</v>
      </c>
      <c r="J91" s="29">
        <f>+J18+J24+J34+J60</f>
        <v>0</v>
      </c>
      <c r="K91" s="29">
        <f>+K18+K24+K34+K60</f>
        <v>0</v>
      </c>
      <c r="L91" s="29">
        <f>+L18+L24+L34+L60</f>
        <v>0</v>
      </c>
      <c r="M91" s="29">
        <f>+M18+M24+M34+M60</f>
        <v>0</v>
      </c>
      <c r="N91" s="29">
        <f>+N24+N34+N18+N60</f>
        <v>0</v>
      </c>
      <c r="O91" s="29">
        <f>+O18+O24+O34+O60</f>
        <v>0</v>
      </c>
      <c r="P91" s="29">
        <f>+P18+P24+P34+P60</f>
        <v>0</v>
      </c>
      <c r="Q91" s="30">
        <f>+Q18+Q24+Q34+Q60</f>
        <v>0</v>
      </c>
      <c r="R91" s="31">
        <f>+R18+R24+R34+R44+R60+R70</f>
        <v>76945462.859999999</v>
      </c>
    </row>
    <row r="93" spans="3:18" x14ac:dyDescent="0.25">
      <c r="C93" s="13" t="s">
        <v>102</v>
      </c>
    </row>
    <row r="94" spans="3:18" x14ac:dyDescent="0.25">
      <c r="C94" s="11" t="s">
        <v>96</v>
      </c>
    </row>
    <row r="95" spans="3:18" x14ac:dyDescent="0.25">
      <c r="C95" s="12" t="s">
        <v>97</v>
      </c>
    </row>
    <row r="96" spans="3:18" x14ac:dyDescent="0.25">
      <c r="C96" s="11" t="s">
        <v>98</v>
      </c>
    </row>
    <row r="97" spans="3:18" x14ac:dyDescent="0.25">
      <c r="C97" s="12" t="s">
        <v>99</v>
      </c>
    </row>
    <row r="98" spans="3:18" x14ac:dyDescent="0.25">
      <c r="C98" s="11" t="s">
        <v>100</v>
      </c>
      <c r="R98" s="5"/>
    </row>
    <row r="99" spans="3:18" x14ac:dyDescent="0.25">
      <c r="C99" s="12" t="s">
        <v>101</v>
      </c>
    </row>
    <row r="103" spans="3:18" ht="15.75" x14ac:dyDescent="0.25">
      <c r="F103" s="14" t="s">
        <v>103</v>
      </c>
      <c r="K103" s="15" t="s">
        <v>104</v>
      </c>
    </row>
    <row r="104" spans="3:18" ht="15.75" x14ac:dyDescent="0.25">
      <c r="F104" s="16" t="s">
        <v>105</v>
      </c>
      <c r="K104" s="17" t="s">
        <v>106</v>
      </c>
    </row>
  </sheetData>
  <mergeCells count="9">
    <mergeCell ref="C15:C16"/>
    <mergeCell ref="D15:D16"/>
    <mergeCell ref="E15:E16"/>
    <mergeCell ref="F15:R15"/>
    <mergeCell ref="C9:R9"/>
    <mergeCell ref="C10:R10"/>
    <mergeCell ref="C11:R11"/>
    <mergeCell ref="C12:R12"/>
    <mergeCell ref="C13:R13"/>
  </mergeCells>
  <pageMargins left="0.25" right="0.25" top="0.75" bottom="0.75" header="0.3" footer="0.3"/>
  <pageSetup paperSize="5" scale="56" orientation="landscape" r:id="rId1"/>
  <rowBreaks count="1" manualBreakCount="1">
    <brk id="5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 Ejec</vt:lpstr>
      <vt:lpstr>'P2 Presupuesto Aprob Ejec'!Área_de_impresión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2022-02-07T14:33:16Z</cp:lastPrinted>
  <dcterms:created xsi:type="dcterms:W3CDTF">2021-07-29T18:58:50Z</dcterms:created>
  <dcterms:modified xsi:type="dcterms:W3CDTF">2022-02-09T20:19:35Z</dcterms:modified>
</cp:coreProperties>
</file>