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1569BB3B-A54F-49C8-BB4C-2F86179D546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ON PRESUP. JULIO 22 " sheetId="4" r:id="rId2"/>
    <sheet name="P3 Ejecucion " sheetId="3" state="hidden" r:id="rId3"/>
  </sheets>
  <definedNames>
    <definedName name="_xlnm.Print_Area" localSheetId="1">'EJECUCION PRESUP. JULIO 22 '!$A$1:$S$107</definedName>
    <definedName name="_xlnm.Print_Titles" localSheetId="1">'EJECUCION PRESUP. JULIO 22 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0" i="4" l="1"/>
  <c r="J24" i="4" l="1"/>
  <c r="I34" i="4"/>
  <c r="J34" i="4"/>
  <c r="K34" i="4"/>
  <c r="L34" i="4"/>
  <c r="M34" i="4"/>
  <c r="N34" i="4"/>
  <c r="O34" i="4"/>
  <c r="P34" i="4"/>
  <c r="Q34" i="4"/>
  <c r="G34" i="4"/>
  <c r="I24" i="4"/>
  <c r="K24" i="4"/>
  <c r="L24" i="4"/>
  <c r="M24" i="4"/>
  <c r="N24" i="4"/>
  <c r="O24" i="4"/>
  <c r="P24" i="4"/>
  <c r="Q24" i="4"/>
  <c r="H24" i="4"/>
  <c r="I18" i="4"/>
  <c r="J18" i="4"/>
  <c r="K18" i="4"/>
  <c r="L18" i="4"/>
  <c r="M18" i="4"/>
  <c r="N18" i="4"/>
  <c r="O18" i="4"/>
  <c r="P18" i="4"/>
  <c r="Q18" i="4"/>
  <c r="H18" i="4"/>
  <c r="F89" i="4" l="1"/>
  <c r="G89" i="4"/>
  <c r="H89" i="4"/>
  <c r="I89" i="4"/>
  <c r="J89" i="4"/>
  <c r="K89" i="4"/>
  <c r="L89" i="4"/>
  <c r="M89" i="4"/>
  <c r="N89" i="4"/>
  <c r="O89" i="4"/>
  <c r="P89" i="4"/>
  <c r="Q89" i="4"/>
  <c r="F86" i="4"/>
  <c r="G86" i="4"/>
  <c r="H86" i="4"/>
  <c r="I86" i="4"/>
  <c r="J86" i="4"/>
  <c r="K86" i="4"/>
  <c r="L86" i="4"/>
  <c r="M86" i="4"/>
  <c r="N86" i="4"/>
  <c r="O86" i="4"/>
  <c r="P86" i="4"/>
  <c r="Q86" i="4"/>
  <c r="F83" i="4"/>
  <c r="G83" i="4"/>
  <c r="H83" i="4"/>
  <c r="I83" i="4"/>
  <c r="J83" i="4"/>
  <c r="J82" i="4" s="1"/>
  <c r="K83" i="4"/>
  <c r="L83" i="4"/>
  <c r="L82" i="4" s="1"/>
  <c r="M83" i="4"/>
  <c r="M82" i="4" s="1"/>
  <c r="N83" i="4"/>
  <c r="O83" i="4"/>
  <c r="P83" i="4"/>
  <c r="Q83" i="4"/>
  <c r="K82" i="4"/>
  <c r="G78" i="4"/>
  <c r="H78" i="4"/>
  <c r="I78" i="4"/>
  <c r="J78" i="4"/>
  <c r="K78" i="4"/>
  <c r="L78" i="4"/>
  <c r="M78" i="4"/>
  <c r="N78" i="4"/>
  <c r="O78" i="4"/>
  <c r="P78" i="4"/>
  <c r="Q78" i="4"/>
  <c r="F78" i="4"/>
  <c r="G75" i="4"/>
  <c r="H75" i="4"/>
  <c r="I75" i="4"/>
  <c r="J75" i="4"/>
  <c r="K75" i="4"/>
  <c r="L75" i="4"/>
  <c r="M75" i="4"/>
  <c r="N75" i="4"/>
  <c r="O75" i="4"/>
  <c r="P75" i="4"/>
  <c r="Q75" i="4"/>
  <c r="F75" i="4"/>
  <c r="G70" i="4"/>
  <c r="H70" i="4"/>
  <c r="I70" i="4"/>
  <c r="J70" i="4"/>
  <c r="K70" i="4"/>
  <c r="L70" i="4"/>
  <c r="M70" i="4"/>
  <c r="N70" i="4"/>
  <c r="O70" i="4"/>
  <c r="P70" i="4"/>
  <c r="Q70" i="4"/>
  <c r="F70" i="4"/>
  <c r="G60" i="4"/>
  <c r="H60" i="4"/>
  <c r="I60" i="4"/>
  <c r="I91" i="4" s="1"/>
  <c r="K60" i="4"/>
  <c r="L60" i="4"/>
  <c r="M60" i="4"/>
  <c r="N60" i="4"/>
  <c r="O60" i="4"/>
  <c r="P60" i="4"/>
  <c r="Q60" i="4"/>
  <c r="F60" i="4"/>
  <c r="R71" i="4"/>
  <c r="R72" i="4"/>
  <c r="R73" i="4"/>
  <c r="R74" i="4"/>
  <c r="R76" i="4"/>
  <c r="R77" i="4"/>
  <c r="R79" i="4"/>
  <c r="R80" i="4"/>
  <c r="R81" i="4"/>
  <c r="R84" i="4"/>
  <c r="R85" i="4"/>
  <c r="R87" i="4"/>
  <c r="R88" i="4"/>
  <c r="R90" i="4"/>
  <c r="R61" i="4"/>
  <c r="R62" i="4"/>
  <c r="R63" i="4"/>
  <c r="R64" i="4"/>
  <c r="R65" i="4"/>
  <c r="R66" i="4"/>
  <c r="R67" i="4"/>
  <c r="R68" i="4"/>
  <c r="R69" i="4"/>
  <c r="R45" i="4"/>
  <c r="R46" i="4"/>
  <c r="R47" i="4"/>
  <c r="R48" i="4"/>
  <c r="R49" i="4"/>
  <c r="R50" i="4"/>
  <c r="R51" i="4"/>
  <c r="R52" i="4"/>
  <c r="R54" i="4"/>
  <c r="R55" i="4"/>
  <c r="R56" i="4"/>
  <c r="R57" i="4"/>
  <c r="R58" i="4"/>
  <c r="R59" i="4"/>
  <c r="R42" i="4"/>
  <c r="F53" i="4"/>
  <c r="G53" i="4"/>
  <c r="H53" i="4"/>
  <c r="I53" i="4"/>
  <c r="J53" i="4"/>
  <c r="K53" i="4"/>
  <c r="L53" i="4"/>
  <c r="M53" i="4"/>
  <c r="N53" i="4"/>
  <c r="O53" i="4"/>
  <c r="P53" i="4"/>
  <c r="Q53" i="4"/>
  <c r="D53" i="4"/>
  <c r="G44" i="4"/>
  <c r="H44" i="4"/>
  <c r="I44" i="4"/>
  <c r="J44" i="4"/>
  <c r="K44" i="4"/>
  <c r="L44" i="4"/>
  <c r="M44" i="4"/>
  <c r="N44" i="4"/>
  <c r="O44" i="4"/>
  <c r="P44" i="4"/>
  <c r="Q44" i="4"/>
  <c r="F44" i="4"/>
  <c r="R75" i="4" l="1"/>
  <c r="I82" i="4"/>
  <c r="R89" i="4"/>
  <c r="Q82" i="4"/>
  <c r="P82" i="4"/>
  <c r="R86" i="4"/>
  <c r="N82" i="4"/>
  <c r="R44" i="4"/>
  <c r="R70" i="4"/>
  <c r="R53" i="4"/>
  <c r="R78" i="4"/>
  <c r="H82" i="4"/>
  <c r="G82" i="4"/>
  <c r="F82" i="4"/>
  <c r="O82" i="4"/>
  <c r="R83" i="4"/>
  <c r="R82" i="4" l="1"/>
  <c r="E89" i="4" l="1"/>
  <c r="D89" i="4"/>
  <c r="E86" i="4"/>
  <c r="D86" i="4"/>
  <c r="D82" i="4" s="1"/>
  <c r="E83" i="4"/>
  <c r="D83" i="4"/>
  <c r="E78" i="4"/>
  <c r="D78" i="4"/>
  <c r="E75" i="4"/>
  <c r="D75" i="4"/>
  <c r="D70" i="4"/>
  <c r="E82" i="4" l="1"/>
  <c r="D18" i="4" l="1"/>
  <c r="D24" i="4"/>
  <c r="D34" i="4"/>
  <c r="D60" i="4"/>
  <c r="E34" i="4" l="1"/>
  <c r="R27" i="4"/>
  <c r="E60" i="4"/>
  <c r="D44" i="4"/>
  <c r="R43" i="4"/>
  <c r="R41" i="4"/>
  <c r="R40" i="4"/>
  <c r="R39" i="4"/>
  <c r="R38" i="4"/>
  <c r="R37" i="4"/>
  <c r="R36" i="4"/>
  <c r="R35" i="4"/>
  <c r="H34" i="4"/>
  <c r="H91" i="4" s="1"/>
  <c r="F34" i="4"/>
  <c r="R33" i="4"/>
  <c r="R32" i="4"/>
  <c r="R31" i="4"/>
  <c r="R30" i="4"/>
  <c r="R29" i="4"/>
  <c r="R28" i="4"/>
  <c r="R26" i="4"/>
  <c r="R25" i="4"/>
  <c r="G24" i="4"/>
  <c r="F24" i="4"/>
  <c r="E24" i="4"/>
  <c r="R19" i="4"/>
  <c r="G18" i="4"/>
  <c r="F18" i="4"/>
  <c r="R18" i="4" s="1"/>
  <c r="E18" i="4"/>
  <c r="G91" i="4" l="1"/>
  <c r="M91" i="4"/>
  <c r="O91" i="4"/>
  <c r="E91" i="4"/>
  <c r="L91" i="4"/>
  <c r="F91" i="4"/>
  <c r="P91" i="4"/>
  <c r="J91" i="4"/>
  <c r="N91" i="4"/>
  <c r="D91" i="4"/>
  <c r="R60" i="4"/>
  <c r="R24" i="4"/>
  <c r="R20" i="4"/>
  <c r="R23" i="4"/>
  <c r="K91" i="4"/>
  <c r="Q91" i="4" l="1"/>
  <c r="R34" i="4"/>
  <c r="R91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<sst xmlns="http://schemas.openxmlformats.org/spreadsheetml/2006/main" count="294" uniqueCount="123">
  <si>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</si>
  <si>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</si>
  <si>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</si>
  <si>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</si>
  <si>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</si>
  <si>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</si>
  <si>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</si>
  <si>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</si>
  <si>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</si>
  <si>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</si>
  <si>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</si>
  <si>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</si>
  <si>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</si>
  <si>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</si>
  <si>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</si>
  <si>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</si>
  <si>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</si>
  <si>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</si>
  <si>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</si>
  <si>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</si>
  <si>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</si>
  <si>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</si>
  <si>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</si>
  <si>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</si>
  <si>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</si>
  <si>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</si>
  <si>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</si>
  <si>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</si>
  <si>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</si>
  <si>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</si>
  <si>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</si>
  <si>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</si>
  <si>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</si>
  <si>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</si>
  <si>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</si>
  <si>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</si>
  <si>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</si>
  <si>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</si>
  <si>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</si>
  <si>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</si>
  <si>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</si>
  <si>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</si>
  <si>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</si>
  <si>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</si>
  <si>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</si>
  <si>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</si>
  <si>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</si>
  <si>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</si>
  <si>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</si>
  <si>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</si>
  <si>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</si>
  <si>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</si>
  <si>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</si>
  <si>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</si>
  <si>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</si>
  <si>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</si>
  <si>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</si>
  <si>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</si>
  <si>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</si>
  <si>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</si>
  <si>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</si>
  <si>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</si>
  <si>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</si>
  <si>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</si>
  <si>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</si>
  <si>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</si>
  <si>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</si>
  <si>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</si>
  <si>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</si>
  <si>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</si>
  <si>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</si>
  <si>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</si>
  <si>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</si>
  <si>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</si>
  <si>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</si>
  <si>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</si>
  <si>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</si>
  <si>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</si>
  <si>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</si>
  <si>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</si>
  <si>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</si>
  <si>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</si>
  <si>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</si>
  <si>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</si>
  <si>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</si>
  <si>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</si>
  <si>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</si>
  <si>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</si>
  <si>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</si>
  <si>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</si>
  <si>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</si>
  <si>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</si>
  <si>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</si>
  <si>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</si>
  <si>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</si>
  <si>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</si>
  <si>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</si>
  <si>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</si>
  <si>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</si>
  <si>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</si>
  <si>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</si>
  <si>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</si>
  <si>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</si>
  <si>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</si>
  <si>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</si>
  <si>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</si>
  <si>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</si>
  <si>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</si>
  <si>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</si>
  <si>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</si>
  <si>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</si>
  <si>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</si>
  <si>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</si>
  <si>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</si>
  <si>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</si>
  <si>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Fecha de Elaboracion: 01-08-2022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</si>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</sst>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3" fillId="0" borderId="10" xfId="0" applyNumberFormat="1" applyFont="1" applyBorder="1"/>
    <xf numFmtId="165" fontId="3" fillId="0" borderId="10" xfId="0" applyNumberFormat="1" applyFont="1" applyFill="1" applyBorder="1"/>
    <xf numFmtId="4" fontId="3" fillId="0" borderId="10" xfId="1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10" fillId="5" borderId="10" xfId="0" applyFont="1" applyFill="1" applyBorder="1" applyAlignment="1">
      <alignment vertical="center"/>
    </xf>
    <xf numFmtId="43" fontId="3" fillId="5" borderId="10" xfId="0" applyNumberFormat="1" applyFont="1" applyFill="1" applyBorder="1"/>
    <xf numFmtId="165" fontId="3" fillId="5" borderId="10" xfId="0" applyNumberFormat="1" applyFont="1" applyFill="1" applyBorder="1"/>
    <xf numFmtId="4" fontId="3" fillId="5" borderId="10" xfId="0" applyNumberFormat="1" applyFont="1" applyFill="1" applyBorder="1"/>
    <xf numFmtId="0" fontId="10" fillId="6" borderId="10" xfId="0" applyFont="1" applyFill="1" applyBorder="1" applyAlignment="1">
      <alignment horizontal="center"/>
    </xf>
    <xf numFmtId="43" fontId="3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3" fontId="9" fillId="0" borderId="0" xfId="0" applyNumberFormat="1" applyFont="1"/>
    <xf numFmtId="0" fontId="0" fillId="3" borderId="0" xfId="0" applyFill="1" applyBorder="1" applyAlignment="1"/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1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39" fontId="3" fillId="5" borderId="10" xfId="0" applyNumberFormat="1" applyFont="1" applyFill="1" applyBorder="1"/>
    <xf numFmtId="0" fontId="3" fillId="0" borderId="0" xfId="0" applyFont="1"/>
    <xf numFmtId="0" fontId="0" fillId="0" borderId="0" xfId="0" applyAlignment="1">
      <alignment horizontal="left"/>
    </xf>
    <xf numFmtId="164" fontId="0" fillId="0" borderId="10" xfId="0" applyNumberFormat="1" applyFill="1" applyBorder="1" applyAlignment="1">
      <alignment horizontal="right" vertical="center"/>
    </xf>
    <xf numFmtId="4" fontId="0" fillId="0" borderId="0" xfId="0" applyNumberFormat="1"/>
    <xf numFmtId="4" fontId="0" fillId="0" borderId="10" xfId="0" applyNumberFormat="1" applyBorder="1"/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/>
    </xf>
    <xf numFmtId="43" fontId="10" fillId="5" borderId="10" xfId="1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147294</xdr:colOff>
      <xdr:row>0</xdr:row>
      <xdr:rowOff>0</xdr:rowOff>
    </xdr:from>
    <xdr:to>
      <xdr:col>7</xdr:col>
      <xdr:colOff>923925</xdr:colOff>
      <xdr:row>8</xdr:row>
      <xdr:rowOff>76242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58294" y="0"/>
          <a:ext cx="2126006" cy="16002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6" t="s">
        <v>78</v>
      </c>
      <c r="D3" s="67"/>
      <c r="E3" s="67"/>
      <c r="F3" s="23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64" t="s">
        <v>67</v>
      </c>
      <c r="D4" s="65"/>
      <c r="E4" s="65"/>
      <c r="F4" s="2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73" t="s">
        <v>68</v>
      </c>
      <c r="D5" s="74"/>
      <c r="E5" s="74"/>
      <c r="F5" s="21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68" t="s">
        <v>79</v>
      </c>
      <c r="D6" s="69"/>
      <c r="E6" s="69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68" t="s">
        <v>80</v>
      </c>
      <c r="D7" s="69"/>
      <c r="E7" s="69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70" t="s">
        <v>66</v>
      </c>
      <c r="D9" s="71" t="s">
        <v>97</v>
      </c>
      <c r="E9" s="71" t="s">
        <v>96</v>
      </c>
      <c r="F9" s="8"/>
    </row>
    <row r="10" spans="2:16" ht="23.25" customHeight="1" x14ac:dyDescent="0.25">
      <c r="C10" s="70"/>
      <c r="D10" s="72"/>
      <c r="E10" s="72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6" t="s">
        <v>98</v>
      </c>
    </row>
    <row r="92" spans="3:5" ht="33.75" customHeight="1" thickBot="1" x14ac:dyDescent="0.3">
      <c r="C92" s="24" t="s">
        <v>99</v>
      </c>
    </row>
    <row r="93" spans="3:5" ht="45.75" thickBot="1" x14ac:dyDescent="0.3">
      <c r="C93" s="25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9:S107"/>
  <sheetViews>
    <sheetView tabSelected="1" topLeftCell="D10" zoomScaleNormal="100" workbookViewId="0">
      <selection activeCell="F15" sqref="F15:R15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4" width="31.28515625" style="27" bestFit="1" customWidth="1"/>
    <col min="5" max="5" width="27" style="27" customWidth="1"/>
    <col min="6" max="6" width="26.140625" customWidth="1"/>
    <col min="7" max="7" width="20.140625" bestFit="1" customWidth="1"/>
    <col min="8" max="8" width="21.5703125" bestFit="1" customWidth="1"/>
    <col min="9" max="9" width="19.42578125" bestFit="1" customWidth="1"/>
    <col min="10" max="10" width="19" bestFit="1" customWidth="1"/>
    <col min="11" max="11" width="21.28515625" customWidth="1"/>
    <col min="12" max="12" width="18.42578125" bestFit="1" customWidth="1"/>
    <col min="13" max="13" width="11.85546875" bestFit="1" customWidth="1"/>
    <col min="14" max="14" width="15.5703125" bestFit="1" customWidth="1"/>
    <col min="15" max="15" width="11.5703125" bestFit="1" customWidth="1"/>
    <col min="16" max="16" width="15.85546875" bestFit="1" customWidth="1"/>
    <col min="17" max="17" width="14.140625" bestFit="1" customWidth="1"/>
    <col min="18" max="18" width="20.140625" bestFit="1" customWidth="1"/>
    <col min="19" max="19" width="6.42578125" customWidth="1"/>
  </cols>
  <sheetData>
    <row r="9" spans="3:18" ht="28.5" x14ac:dyDescent="0.25">
      <c r="C9" s="66" t="s">
        <v>101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3:18" ht="21" x14ac:dyDescent="0.25">
      <c r="C10" s="64" t="s">
        <v>102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3:18" ht="15.75" x14ac:dyDescent="0.25">
      <c r="C11" s="73">
        <v>2022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3:18" ht="15.75" x14ac:dyDescent="0.25">
      <c r="C12" s="68" t="s">
        <v>116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3:18" ht="15.75" x14ac:dyDescent="0.25">
      <c r="C13" s="69" t="s">
        <v>80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5" spans="3:18" x14ac:dyDescent="0.25">
      <c r="C15" s="75" t="s">
        <v>66</v>
      </c>
      <c r="D15" s="76" t="s">
        <v>97</v>
      </c>
      <c r="E15" s="76" t="s">
        <v>96</v>
      </c>
      <c r="F15" s="77" t="s">
        <v>94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3:18" x14ac:dyDescent="0.25">
      <c r="C16" s="75"/>
      <c r="D16" s="76"/>
      <c r="E16" s="76"/>
      <c r="F16" s="45" t="s">
        <v>82</v>
      </c>
      <c r="G16" s="45" t="s">
        <v>83</v>
      </c>
      <c r="H16" s="45" t="s">
        <v>84</v>
      </c>
      <c r="I16" s="45" t="s">
        <v>85</v>
      </c>
      <c r="J16" s="45" t="s">
        <v>86</v>
      </c>
      <c r="K16" s="45" t="s">
        <v>87</v>
      </c>
      <c r="L16" s="45" t="s">
        <v>88</v>
      </c>
      <c r="M16" s="45" t="s">
        <v>89</v>
      </c>
      <c r="N16" s="45" t="s">
        <v>90</v>
      </c>
      <c r="O16" s="45" t="s">
        <v>91</v>
      </c>
      <c r="P16" s="45" t="s">
        <v>92</v>
      </c>
      <c r="Q16" s="45" t="s">
        <v>93</v>
      </c>
      <c r="R16" s="45" t="s">
        <v>81</v>
      </c>
    </row>
    <row r="17" spans="3:19" x14ac:dyDescent="0.25">
      <c r="C17" s="31" t="s">
        <v>0</v>
      </c>
      <c r="D17" s="33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3:19" x14ac:dyDescent="0.25">
      <c r="C18" s="29" t="s">
        <v>1</v>
      </c>
      <c r="D18" s="46">
        <f>SUM(D19:D23)</f>
        <v>995649528</v>
      </c>
      <c r="E18" s="46">
        <f>SUM(E19:E23)</f>
        <v>1329787721.9299998</v>
      </c>
      <c r="F18" s="35">
        <f>+F19+F20+F21+F22+F23</f>
        <v>66901166.899999999</v>
      </c>
      <c r="G18" s="35">
        <f t="shared" ref="G18" si="0">+G19+G20+G21+G22+G23</f>
        <v>99887265.969999999</v>
      </c>
      <c r="H18" s="46">
        <f>SUM(H19:H23)</f>
        <v>88182684.980000004</v>
      </c>
      <c r="I18" s="61">
        <f t="shared" ref="I18:Q18" si="1">SUM(I19:I23)</f>
        <v>125402222.69</v>
      </c>
      <c r="J18" s="61">
        <f t="shared" si="1"/>
        <v>95878938.570000008</v>
      </c>
      <c r="K18" s="46">
        <f t="shared" si="1"/>
        <v>87249376.74000001</v>
      </c>
      <c r="L18" s="61">
        <f t="shared" si="1"/>
        <v>89120824.5</v>
      </c>
      <c r="M18" s="46">
        <f t="shared" si="1"/>
        <v>0</v>
      </c>
      <c r="N18" s="46">
        <f t="shared" si="1"/>
        <v>0</v>
      </c>
      <c r="O18" s="46">
        <f t="shared" si="1"/>
        <v>0</v>
      </c>
      <c r="P18" s="46">
        <f t="shared" si="1"/>
        <v>0</v>
      </c>
      <c r="Q18" s="46">
        <f t="shared" si="1"/>
        <v>0</v>
      </c>
      <c r="R18" s="36">
        <f>SUM(F18:Q18)</f>
        <v>652622480.35000002</v>
      </c>
    </row>
    <row r="19" spans="3:19" x14ac:dyDescent="0.25">
      <c r="C19" s="30" t="s">
        <v>2</v>
      </c>
      <c r="D19" s="47">
        <v>789042816</v>
      </c>
      <c r="E19" s="48">
        <v>985529374.91999996</v>
      </c>
      <c r="F19" s="37">
        <v>53634969.159999996</v>
      </c>
      <c r="G19" s="37">
        <v>73441819.200000003</v>
      </c>
      <c r="H19" s="37">
        <v>68550971.390000001</v>
      </c>
      <c r="I19" s="37">
        <v>64961318.57</v>
      </c>
      <c r="J19" s="59">
        <v>68653154.650000006</v>
      </c>
      <c r="K19" s="37">
        <v>65757907.520000003</v>
      </c>
      <c r="L19" s="37">
        <v>67370984.640000001</v>
      </c>
      <c r="M19" s="37"/>
      <c r="N19" s="37"/>
      <c r="O19" s="38"/>
      <c r="P19" s="37"/>
      <c r="Q19" s="37"/>
      <c r="R19" s="37">
        <f t="shared" ref="R19:R82" si="2">SUM(F19:Q19)</f>
        <v>462371125.13</v>
      </c>
    </row>
    <row r="20" spans="3:19" x14ac:dyDescent="0.25">
      <c r="C20" s="30" t="s">
        <v>3</v>
      </c>
      <c r="D20" s="47">
        <v>114033474</v>
      </c>
      <c r="E20" s="48">
        <v>216299682.47</v>
      </c>
      <c r="F20" s="37">
        <v>5096300</v>
      </c>
      <c r="G20" s="37">
        <v>17082623.690000001</v>
      </c>
      <c r="H20" s="37">
        <v>10675437</v>
      </c>
      <c r="I20" s="37">
        <v>51465475.399999999</v>
      </c>
      <c r="J20" s="59">
        <v>18192800.780000001</v>
      </c>
      <c r="K20" s="37">
        <v>12388376.83</v>
      </c>
      <c r="L20" s="37">
        <v>12464937</v>
      </c>
      <c r="M20" s="37"/>
      <c r="N20" s="37"/>
      <c r="O20" s="38"/>
      <c r="P20" s="37"/>
      <c r="Q20" s="37"/>
      <c r="R20" s="37">
        <f t="shared" si="2"/>
        <v>127365950.7</v>
      </c>
    </row>
    <row r="21" spans="3:19" x14ac:dyDescent="0.25">
      <c r="C21" s="30" t="s">
        <v>4</v>
      </c>
      <c r="D21" s="47"/>
      <c r="E21" s="48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17"/>
    </row>
    <row r="22" spans="3:19" x14ac:dyDescent="0.25">
      <c r="C22" s="30" t="s">
        <v>5</v>
      </c>
      <c r="D22" s="47"/>
      <c r="E22" s="48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7"/>
      <c r="Q22" s="37"/>
      <c r="R22" s="37"/>
    </row>
    <row r="23" spans="3:19" x14ac:dyDescent="0.25">
      <c r="C23" s="30" t="s">
        <v>6</v>
      </c>
      <c r="D23" s="47">
        <v>92573238</v>
      </c>
      <c r="E23" s="48">
        <v>127958664.54000001</v>
      </c>
      <c r="F23" s="37">
        <v>8169897.7400000002</v>
      </c>
      <c r="G23" s="37">
        <v>9362823.0800000001</v>
      </c>
      <c r="H23" s="37">
        <v>8956276.5899999999</v>
      </c>
      <c r="I23" s="37">
        <v>8975428.7200000007</v>
      </c>
      <c r="J23" s="59">
        <v>9032983.1400000006</v>
      </c>
      <c r="K23" s="37">
        <v>9103092.3900000006</v>
      </c>
      <c r="L23" s="37">
        <v>9284902.8599999994</v>
      </c>
      <c r="M23" s="37"/>
      <c r="N23" s="37"/>
      <c r="O23" s="38"/>
      <c r="P23" s="37"/>
      <c r="Q23" s="37"/>
      <c r="R23" s="37">
        <f t="shared" si="2"/>
        <v>62885404.520000003</v>
      </c>
    </row>
    <row r="24" spans="3:19" x14ac:dyDescent="0.25">
      <c r="C24" s="29" t="s">
        <v>7</v>
      </c>
      <c r="D24" s="46">
        <f>SUM(D25:D33)</f>
        <v>551208000</v>
      </c>
      <c r="E24" s="46">
        <f>SUM(E25:E33)</f>
        <v>255772193.25999999</v>
      </c>
      <c r="F24" s="35">
        <f>+F25+F26+F27+F28+F29+F30+F31+F32+F33</f>
        <v>9188295.9600000009</v>
      </c>
      <c r="G24" s="35">
        <f t="shared" ref="G24" si="3">+G25+G26+G27+G28+G29+G30+G31+G32+G33</f>
        <v>5777924.6699999999</v>
      </c>
      <c r="H24" s="46">
        <f>+H25+H26+H27+H28+H29+H30+H31+H32+H33</f>
        <v>16566471.419999998</v>
      </c>
      <c r="I24" s="61">
        <f t="shared" ref="I24:Q24" si="4">+I25+I26+I27+I28+I29+I30+I31+I32+I33</f>
        <v>15674473.140000001</v>
      </c>
      <c r="J24" s="61">
        <f t="shared" si="4"/>
        <v>19524628.409999996</v>
      </c>
      <c r="K24" s="46">
        <f t="shared" si="4"/>
        <v>20264388.149999999</v>
      </c>
      <c r="L24" s="61">
        <f t="shared" si="4"/>
        <v>11876176.540000001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36">
        <f t="shared" si="2"/>
        <v>98872358.290000007</v>
      </c>
    </row>
    <row r="25" spans="3:19" x14ac:dyDescent="0.25">
      <c r="C25" s="30" t="s">
        <v>8</v>
      </c>
      <c r="D25" s="47">
        <v>91297180</v>
      </c>
      <c r="E25" s="48">
        <v>91347180</v>
      </c>
      <c r="F25" s="37">
        <v>4884284.07</v>
      </c>
      <c r="G25" s="37">
        <v>3886442.44</v>
      </c>
      <c r="H25" s="37">
        <v>2924365.16</v>
      </c>
      <c r="I25" s="37">
        <v>8453596.6300000008</v>
      </c>
      <c r="J25" s="60">
        <v>8197693.4299999997</v>
      </c>
      <c r="K25" s="37">
        <v>3077545.5</v>
      </c>
      <c r="L25" s="37">
        <v>8294610.1600000001</v>
      </c>
      <c r="M25" s="37"/>
      <c r="N25" s="37"/>
      <c r="O25" s="38"/>
      <c r="P25" s="37"/>
      <c r="Q25" s="37"/>
      <c r="R25" s="37">
        <f t="shared" si="2"/>
        <v>39718537.390000001</v>
      </c>
    </row>
    <row r="26" spans="3:19" x14ac:dyDescent="0.25">
      <c r="C26" s="30" t="s">
        <v>9</v>
      </c>
      <c r="D26" s="47">
        <v>36000000</v>
      </c>
      <c r="E26" s="48">
        <v>19417283.010000002</v>
      </c>
      <c r="F26" s="37"/>
      <c r="G26" s="37"/>
      <c r="H26" s="37">
        <v>70567.070000000007</v>
      </c>
      <c r="I26" s="37">
        <v>156732.56</v>
      </c>
      <c r="J26" s="60">
        <v>466650.76</v>
      </c>
      <c r="K26" s="37">
        <v>221335.43</v>
      </c>
      <c r="L26" s="37">
        <v>1059744.1599999999</v>
      </c>
      <c r="M26" s="37"/>
      <c r="N26" s="37"/>
      <c r="O26" s="38"/>
      <c r="P26" s="37"/>
      <c r="Q26" s="37"/>
      <c r="R26" s="37">
        <f t="shared" si="2"/>
        <v>1975029.98</v>
      </c>
    </row>
    <row r="27" spans="3:19" x14ac:dyDescent="0.25">
      <c r="C27" s="30" t="s">
        <v>10</v>
      </c>
      <c r="D27" s="47">
        <v>19200000</v>
      </c>
      <c r="E27" s="48">
        <v>12670000</v>
      </c>
      <c r="F27" s="37"/>
      <c r="G27" s="37"/>
      <c r="H27" s="37"/>
      <c r="I27" s="37"/>
      <c r="J27" s="60">
        <v>1149700</v>
      </c>
      <c r="K27" s="37">
        <v>19200</v>
      </c>
      <c r="L27" s="37"/>
      <c r="M27" s="37"/>
      <c r="N27" s="37"/>
      <c r="O27" s="38"/>
      <c r="P27" s="37"/>
      <c r="Q27" s="37"/>
      <c r="R27" s="37">
        <f t="shared" si="2"/>
        <v>1168900</v>
      </c>
    </row>
    <row r="28" spans="3:19" x14ac:dyDescent="0.25">
      <c r="C28" s="30" t="s">
        <v>11</v>
      </c>
      <c r="D28" s="47">
        <v>3000000</v>
      </c>
      <c r="E28" s="48">
        <v>3000000</v>
      </c>
      <c r="F28" s="37"/>
      <c r="G28" s="37"/>
      <c r="H28" s="37"/>
      <c r="I28" s="37">
        <v>700000</v>
      </c>
      <c r="J28" s="60">
        <v>85967.4</v>
      </c>
      <c r="K28" s="37"/>
      <c r="L28" s="37"/>
      <c r="M28" s="37"/>
      <c r="N28" s="37"/>
      <c r="O28" s="38"/>
      <c r="P28" s="37"/>
      <c r="Q28" s="37"/>
      <c r="R28" s="37">
        <f t="shared" si="2"/>
        <v>785967.4</v>
      </c>
    </row>
    <row r="29" spans="3:19" x14ac:dyDescent="0.25">
      <c r="C29" s="30" t="s">
        <v>12</v>
      </c>
      <c r="D29" s="47">
        <v>280237632</v>
      </c>
      <c r="E29" s="48">
        <v>27248969.149999999</v>
      </c>
      <c r="F29" s="37">
        <v>117793.51</v>
      </c>
      <c r="G29" s="37">
        <v>1176052.74</v>
      </c>
      <c r="H29" s="37">
        <v>2099196.21</v>
      </c>
      <c r="I29" s="37">
        <v>140062.9</v>
      </c>
      <c r="J29" s="60">
        <v>1182909.93</v>
      </c>
      <c r="K29" s="37">
        <v>511250.43</v>
      </c>
      <c r="L29" s="37">
        <v>1112659.71</v>
      </c>
      <c r="M29" s="37"/>
      <c r="N29" s="37"/>
      <c r="O29" s="38"/>
      <c r="P29" s="37"/>
      <c r="Q29" s="37"/>
      <c r="R29" s="37">
        <f t="shared" si="2"/>
        <v>6339925.4299999997</v>
      </c>
    </row>
    <row r="30" spans="3:19" x14ac:dyDescent="0.25">
      <c r="C30" s="30" t="s">
        <v>13</v>
      </c>
      <c r="D30" s="47">
        <v>30363105</v>
      </c>
      <c r="E30" s="48">
        <v>30363105</v>
      </c>
      <c r="F30" s="37">
        <v>4186218.38</v>
      </c>
      <c r="G30" s="37"/>
      <c r="H30" s="37">
        <v>1733353.85</v>
      </c>
      <c r="I30" s="37">
        <v>3288366.44</v>
      </c>
      <c r="J30" s="60">
        <v>2845378.86</v>
      </c>
      <c r="K30" s="37">
        <v>3032772.31</v>
      </c>
      <c r="L30" s="37">
        <v>-56987.64</v>
      </c>
      <c r="M30" s="37"/>
      <c r="N30" s="37"/>
      <c r="O30" s="38"/>
      <c r="P30" s="37"/>
      <c r="Q30" s="37"/>
      <c r="R30" s="37">
        <f t="shared" si="2"/>
        <v>15029102.199999999</v>
      </c>
    </row>
    <row r="31" spans="3:19" x14ac:dyDescent="0.25">
      <c r="C31" s="30" t="s">
        <v>14</v>
      </c>
      <c r="D31" s="47">
        <v>46255083</v>
      </c>
      <c r="E31" s="48">
        <v>24303375.260000002</v>
      </c>
      <c r="F31" s="37"/>
      <c r="G31" s="37">
        <v>323264.49</v>
      </c>
      <c r="H31" s="37">
        <v>464631.09</v>
      </c>
      <c r="I31" s="37">
        <v>238003.49</v>
      </c>
      <c r="J31" s="60">
        <v>1042718.82</v>
      </c>
      <c r="K31" s="37">
        <v>10840429.48</v>
      </c>
      <c r="L31" s="37">
        <v>750080.15</v>
      </c>
      <c r="M31" s="37"/>
      <c r="N31" s="37"/>
      <c r="O31" s="38"/>
      <c r="P31" s="37"/>
      <c r="Q31" s="37"/>
      <c r="R31" s="37">
        <f t="shared" si="2"/>
        <v>13659127.520000001</v>
      </c>
    </row>
    <row r="32" spans="3:19" x14ac:dyDescent="0.25">
      <c r="C32" s="30" t="s">
        <v>15</v>
      </c>
      <c r="D32" s="47">
        <v>42475000</v>
      </c>
      <c r="E32" s="48">
        <v>42512280.840000004</v>
      </c>
      <c r="F32" s="37"/>
      <c r="G32" s="37">
        <v>392165</v>
      </c>
      <c r="H32" s="37">
        <v>9144441.5399999991</v>
      </c>
      <c r="I32" s="37">
        <v>2698063.62</v>
      </c>
      <c r="J32" s="37">
        <v>4501224.3499999996</v>
      </c>
      <c r="K32" s="37">
        <v>2561855</v>
      </c>
      <c r="L32" s="37">
        <v>716070</v>
      </c>
      <c r="M32" s="37"/>
      <c r="N32" s="37"/>
      <c r="O32" s="38"/>
      <c r="P32" s="37"/>
      <c r="Q32" s="37"/>
      <c r="R32" s="37">
        <f t="shared" si="2"/>
        <v>20013819.509999998</v>
      </c>
    </row>
    <row r="33" spans="3:18" x14ac:dyDescent="0.25">
      <c r="C33" s="30" t="s">
        <v>16</v>
      </c>
      <c r="D33" s="47">
        <v>2380000</v>
      </c>
      <c r="E33" s="48">
        <v>4910000</v>
      </c>
      <c r="F33" s="37"/>
      <c r="G33" s="37"/>
      <c r="H33" s="37">
        <v>129916.5</v>
      </c>
      <c r="I33" s="37">
        <v>-352.5</v>
      </c>
      <c r="J33" s="59">
        <v>52384.86</v>
      </c>
      <c r="K33" s="37"/>
      <c r="L33" s="37"/>
      <c r="M33" s="37"/>
      <c r="N33" s="37"/>
      <c r="O33" s="38"/>
      <c r="P33" s="37"/>
      <c r="Q33" s="37"/>
      <c r="R33" s="37">
        <f t="shared" si="2"/>
        <v>181948.86</v>
      </c>
    </row>
    <row r="34" spans="3:18" x14ac:dyDescent="0.25">
      <c r="C34" s="29" t="s">
        <v>17</v>
      </c>
      <c r="D34" s="46">
        <f>SUM(D35:D43)</f>
        <v>232903913</v>
      </c>
      <c r="E34" s="46">
        <f>SUM(E35:E43)</f>
        <v>146197164.35999998</v>
      </c>
      <c r="F34" s="35">
        <f>+F35+F36+F37+F38+F39+F40+F41+F42+F43</f>
        <v>856000</v>
      </c>
      <c r="G34" s="46">
        <f>+G35+G36+G37+G38+G39+G40+G41+G42+G43</f>
        <v>0</v>
      </c>
      <c r="H34" s="46">
        <f t="shared" ref="H34:Q34" si="5">+H35+H36+H37+H38+H39+H40+H41+H42+H43</f>
        <v>1038131.38</v>
      </c>
      <c r="I34" s="61">
        <f t="shared" si="5"/>
        <v>18375188.52</v>
      </c>
      <c r="J34" s="61">
        <f t="shared" si="5"/>
        <v>1851467</v>
      </c>
      <c r="K34" s="46">
        <f t="shared" si="5"/>
        <v>5989399.6399999997</v>
      </c>
      <c r="L34" s="61">
        <f t="shared" si="5"/>
        <v>30925659.920000002</v>
      </c>
      <c r="M34" s="46">
        <f t="shared" si="5"/>
        <v>0</v>
      </c>
      <c r="N34" s="46">
        <f t="shared" si="5"/>
        <v>0</v>
      </c>
      <c r="O34" s="46">
        <f t="shared" si="5"/>
        <v>0</v>
      </c>
      <c r="P34" s="46">
        <f t="shared" si="5"/>
        <v>0</v>
      </c>
      <c r="Q34" s="46">
        <f t="shared" si="5"/>
        <v>0</v>
      </c>
      <c r="R34" s="36">
        <f t="shared" si="2"/>
        <v>59035846.460000001</v>
      </c>
    </row>
    <row r="35" spans="3:18" x14ac:dyDescent="0.25">
      <c r="C35" s="30" t="s">
        <v>18</v>
      </c>
      <c r="D35" s="47">
        <v>2708600</v>
      </c>
      <c r="E35" s="48">
        <v>4982960</v>
      </c>
      <c r="F35" s="37"/>
      <c r="G35" s="37"/>
      <c r="H35" s="37"/>
      <c r="I35" s="37">
        <v>981164.64</v>
      </c>
      <c r="J35" s="60">
        <v>176252.88</v>
      </c>
      <c r="K35" s="37">
        <v>638140</v>
      </c>
      <c r="L35" s="37">
        <v>488193.04</v>
      </c>
      <c r="M35" s="37"/>
      <c r="N35" s="37"/>
      <c r="O35" s="38"/>
      <c r="P35" s="37"/>
      <c r="Q35" s="37"/>
      <c r="R35" s="37">
        <f t="shared" si="2"/>
        <v>2283750.56</v>
      </c>
    </row>
    <row r="36" spans="3:18" x14ac:dyDescent="0.25">
      <c r="C36" s="30" t="s">
        <v>19</v>
      </c>
      <c r="D36" s="47">
        <v>663000</v>
      </c>
      <c r="E36" s="48">
        <v>18517648.18</v>
      </c>
      <c r="F36" s="37"/>
      <c r="G36" s="37"/>
      <c r="H36" s="37">
        <v>142485</v>
      </c>
      <c r="I36" s="37">
        <v>14425678.18</v>
      </c>
      <c r="J36" s="60">
        <v>1500</v>
      </c>
      <c r="K36" s="37">
        <v>2165890</v>
      </c>
      <c r="L36" s="37">
        <v>207680</v>
      </c>
      <c r="M36" s="37"/>
      <c r="N36" s="37"/>
      <c r="O36" s="38"/>
      <c r="P36" s="37"/>
      <c r="Q36" s="37"/>
      <c r="R36" s="37">
        <f t="shared" si="2"/>
        <v>16943233.18</v>
      </c>
    </row>
    <row r="37" spans="3:18" x14ac:dyDescent="0.25">
      <c r="C37" s="30" t="s">
        <v>20</v>
      </c>
      <c r="D37" s="47">
        <v>6217600</v>
      </c>
      <c r="E37" s="48">
        <v>4688808</v>
      </c>
      <c r="F37" s="37"/>
      <c r="G37" s="37"/>
      <c r="H37" s="37"/>
      <c r="I37" s="37">
        <v>938100</v>
      </c>
      <c r="J37" s="60">
        <v>15729</v>
      </c>
      <c r="K37" s="37">
        <v>14863.28</v>
      </c>
      <c r="L37" s="37">
        <v>583381.6</v>
      </c>
      <c r="M37" s="37"/>
      <c r="N37" s="37"/>
      <c r="O37" s="38"/>
      <c r="P37" s="37"/>
      <c r="Q37" s="37"/>
      <c r="R37" s="37">
        <f t="shared" si="2"/>
        <v>1552073.88</v>
      </c>
    </row>
    <row r="38" spans="3:18" x14ac:dyDescent="0.25">
      <c r="C38" s="30" t="s">
        <v>21</v>
      </c>
      <c r="D38" s="47">
        <v>350000</v>
      </c>
      <c r="E38" s="48">
        <v>350000</v>
      </c>
      <c r="F38" s="37"/>
      <c r="G38" s="37"/>
      <c r="H38" s="37"/>
      <c r="I38" s="37"/>
      <c r="J38" s="60">
        <v>5960</v>
      </c>
      <c r="K38" s="37"/>
      <c r="L38" s="37"/>
      <c r="M38" s="37"/>
      <c r="N38" s="37"/>
      <c r="O38" s="38"/>
      <c r="P38" s="37"/>
      <c r="Q38" s="37"/>
      <c r="R38" s="37">
        <f t="shared" si="2"/>
        <v>5960</v>
      </c>
    </row>
    <row r="39" spans="3:18" x14ac:dyDescent="0.25">
      <c r="C39" s="30" t="s">
        <v>22</v>
      </c>
      <c r="D39" s="47">
        <v>121310113</v>
      </c>
      <c r="E39" s="48">
        <v>3523599.75</v>
      </c>
      <c r="F39" s="37"/>
      <c r="G39" s="37"/>
      <c r="H39" s="37">
        <v>64994.400000000001</v>
      </c>
      <c r="I39" s="37">
        <v>1032459.88</v>
      </c>
      <c r="J39" s="60">
        <v>6500</v>
      </c>
      <c r="K39" s="37">
        <v>68534.399999999994</v>
      </c>
      <c r="L39" s="37">
        <v>570943</v>
      </c>
      <c r="M39" s="37"/>
      <c r="N39" s="37"/>
      <c r="O39" s="38"/>
      <c r="P39" s="37"/>
      <c r="Q39" s="37"/>
      <c r="R39" s="37">
        <f t="shared" si="2"/>
        <v>1743431.6799999999</v>
      </c>
    </row>
    <row r="40" spans="3:18" x14ac:dyDescent="0.25">
      <c r="C40" s="30" t="s">
        <v>23</v>
      </c>
      <c r="D40" s="47"/>
      <c r="E40" s="48">
        <v>438300</v>
      </c>
      <c r="F40" s="37"/>
      <c r="G40" s="37"/>
      <c r="H40" s="37">
        <v>59590</v>
      </c>
      <c r="I40" s="37"/>
      <c r="J40" s="60">
        <v>42758.11</v>
      </c>
      <c r="K40" s="37">
        <v>209487.26</v>
      </c>
      <c r="L40" s="37">
        <v>32001.599999999999</v>
      </c>
      <c r="M40" s="37"/>
      <c r="N40" s="37"/>
      <c r="O40" s="38"/>
      <c r="P40" s="37"/>
      <c r="Q40" s="37"/>
      <c r="R40" s="37">
        <f t="shared" si="2"/>
        <v>343836.97</v>
      </c>
    </row>
    <row r="41" spans="3:18" x14ac:dyDescent="0.25">
      <c r="C41" s="30" t="s">
        <v>24</v>
      </c>
      <c r="D41" s="47">
        <v>99654600</v>
      </c>
      <c r="E41" s="48">
        <v>101151547.3</v>
      </c>
      <c r="F41" s="37">
        <v>856000</v>
      </c>
      <c r="G41" s="37"/>
      <c r="H41" s="37">
        <v>19778.400000000001</v>
      </c>
      <c r="I41" s="37">
        <v>8673</v>
      </c>
      <c r="J41" s="60">
        <v>292153.84000000003</v>
      </c>
      <c r="K41" s="37">
        <v>700627.2</v>
      </c>
      <c r="L41" s="37">
        <v>28030615.100000001</v>
      </c>
      <c r="M41" s="37"/>
      <c r="N41" s="37"/>
      <c r="O41" s="38"/>
      <c r="P41" s="37"/>
      <c r="Q41" s="37"/>
      <c r="R41" s="37">
        <f t="shared" si="2"/>
        <v>29907847.540000003</v>
      </c>
    </row>
    <row r="42" spans="3:18" x14ac:dyDescent="0.25">
      <c r="C42" s="30" t="s">
        <v>25</v>
      </c>
      <c r="D42" s="47"/>
      <c r="E42" s="48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7"/>
      <c r="Q42" s="37"/>
      <c r="R42" s="37">
        <f t="shared" si="2"/>
        <v>0</v>
      </c>
    </row>
    <row r="43" spans="3:18" x14ac:dyDescent="0.25">
      <c r="C43" s="30" t="s">
        <v>26</v>
      </c>
      <c r="D43" s="47">
        <v>2000000</v>
      </c>
      <c r="E43" s="48">
        <v>12544301.130000001</v>
      </c>
      <c r="F43" s="37"/>
      <c r="G43" s="37"/>
      <c r="H43" s="37">
        <v>751283.58</v>
      </c>
      <c r="I43" s="37">
        <v>989112.82</v>
      </c>
      <c r="J43" s="60">
        <v>1310613.17</v>
      </c>
      <c r="K43" s="37">
        <v>2191857.5</v>
      </c>
      <c r="L43" s="37">
        <v>1012845.58</v>
      </c>
      <c r="M43" s="37"/>
      <c r="N43" s="37"/>
      <c r="O43" s="38"/>
      <c r="P43" s="37"/>
      <c r="Q43" s="37"/>
      <c r="R43" s="37">
        <f t="shared" si="2"/>
        <v>6255712.6500000004</v>
      </c>
    </row>
    <row r="44" spans="3:18" x14ac:dyDescent="0.25">
      <c r="C44" s="29" t="s">
        <v>27</v>
      </c>
      <c r="D44" s="46">
        <f>SUM(D45:D52)</f>
        <v>0</v>
      </c>
      <c r="E44" s="46"/>
      <c r="F44" s="46">
        <f>SUM(F45:F52)</f>
        <v>0</v>
      </c>
      <c r="G44" s="46">
        <f t="shared" ref="G44:Q44" si="6">SUM(G45:G52)</f>
        <v>0</v>
      </c>
      <c r="H44" s="46">
        <f t="shared" si="6"/>
        <v>0</v>
      </c>
      <c r="I44" s="46">
        <f t="shared" si="6"/>
        <v>0</v>
      </c>
      <c r="J44" s="46">
        <f t="shared" si="6"/>
        <v>0</v>
      </c>
      <c r="K44" s="46">
        <f t="shared" si="6"/>
        <v>0</v>
      </c>
      <c r="L44" s="46">
        <f t="shared" si="6"/>
        <v>0</v>
      </c>
      <c r="M44" s="46">
        <f t="shared" si="6"/>
        <v>0</v>
      </c>
      <c r="N44" s="46">
        <f t="shared" si="6"/>
        <v>0</v>
      </c>
      <c r="O44" s="46">
        <f t="shared" si="6"/>
        <v>0</v>
      </c>
      <c r="P44" s="46">
        <f t="shared" si="6"/>
        <v>0</v>
      </c>
      <c r="Q44" s="46">
        <f t="shared" si="6"/>
        <v>0</v>
      </c>
      <c r="R44" s="36">
        <f t="shared" si="2"/>
        <v>0</v>
      </c>
    </row>
    <row r="45" spans="3:18" x14ac:dyDescent="0.25">
      <c r="C45" s="30" t="s">
        <v>28</v>
      </c>
      <c r="D45" s="47"/>
      <c r="E45" s="4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>
        <f t="shared" si="2"/>
        <v>0</v>
      </c>
    </row>
    <row r="46" spans="3:18" x14ac:dyDescent="0.25">
      <c r="C46" s="30" t="s">
        <v>29</v>
      </c>
      <c r="D46" s="47"/>
      <c r="E46" s="4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>
        <f t="shared" si="2"/>
        <v>0</v>
      </c>
    </row>
    <row r="47" spans="3:18" x14ac:dyDescent="0.25">
      <c r="C47" s="30" t="s">
        <v>30</v>
      </c>
      <c r="D47" s="47"/>
      <c r="E47" s="4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>
        <f t="shared" si="2"/>
        <v>0</v>
      </c>
    </row>
    <row r="48" spans="3:18" x14ac:dyDescent="0.25">
      <c r="C48" s="30" t="s">
        <v>31</v>
      </c>
      <c r="D48" s="47"/>
      <c r="E48" s="4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>
        <f t="shared" si="2"/>
        <v>0</v>
      </c>
    </row>
    <row r="49" spans="3:18" x14ac:dyDescent="0.25">
      <c r="C49" s="30" t="s">
        <v>32</v>
      </c>
      <c r="D49" s="47"/>
      <c r="E49" s="4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>
        <f t="shared" si="2"/>
        <v>0</v>
      </c>
    </row>
    <row r="50" spans="3:18" x14ac:dyDescent="0.25">
      <c r="C50" s="30" t="s">
        <v>33</v>
      </c>
      <c r="D50" s="47"/>
      <c r="E50" s="4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>
        <f t="shared" si="2"/>
        <v>0</v>
      </c>
    </row>
    <row r="51" spans="3:18" x14ac:dyDescent="0.25">
      <c r="C51" s="30" t="s">
        <v>34</v>
      </c>
      <c r="D51" s="47"/>
      <c r="E51" s="4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>
        <f t="shared" si="2"/>
        <v>0</v>
      </c>
    </row>
    <row r="52" spans="3:18" x14ac:dyDescent="0.25">
      <c r="C52" s="30" t="s">
        <v>35</v>
      </c>
      <c r="D52" s="47"/>
      <c r="E52" s="4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>
        <f t="shared" si="2"/>
        <v>0</v>
      </c>
    </row>
    <row r="53" spans="3:18" x14ac:dyDescent="0.25">
      <c r="C53" s="29" t="s">
        <v>36</v>
      </c>
      <c r="D53" s="46">
        <f>SUM(D54:D59)</f>
        <v>0</v>
      </c>
      <c r="E53" s="46"/>
      <c r="F53" s="46">
        <f t="shared" ref="F53:Q53" si="7">SUM(F54:F59)</f>
        <v>0</v>
      </c>
      <c r="G53" s="46">
        <f t="shared" si="7"/>
        <v>0</v>
      </c>
      <c r="H53" s="46">
        <f t="shared" si="7"/>
        <v>0</v>
      </c>
      <c r="I53" s="46">
        <f t="shared" si="7"/>
        <v>0</v>
      </c>
      <c r="J53" s="46">
        <f t="shared" si="7"/>
        <v>0</v>
      </c>
      <c r="K53" s="46">
        <f t="shared" si="7"/>
        <v>0</v>
      </c>
      <c r="L53" s="46">
        <f t="shared" si="7"/>
        <v>0</v>
      </c>
      <c r="M53" s="46">
        <f t="shared" si="7"/>
        <v>0</v>
      </c>
      <c r="N53" s="46">
        <f t="shared" si="7"/>
        <v>0</v>
      </c>
      <c r="O53" s="46">
        <f t="shared" si="7"/>
        <v>0</v>
      </c>
      <c r="P53" s="46">
        <f t="shared" si="7"/>
        <v>0</v>
      </c>
      <c r="Q53" s="46">
        <f t="shared" si="7"/>
        <v>0</v>
      </c>
      <c r="R53" s="36">
        <f t="shared" si="2"/>
        <v>0</v>
      </c>
    </row>
    <row r="54" spans="3:18" x14ac:dyDescent="0.25">
      <c r="C54" s="30" t="s">
        <v>37</v>
      </c>
      <c r="D54" s="47"/>
      <c r="E54" s="4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>
        <f t="shared" si="2"/>
        <v>0</v>
      </c>
    </row>
    <row r="55" spans="3:18" x14ac:dyDescent="0.25">
      <c r="C55" s="30" t="s">
        <v>38</v>
      </c>
      <c r="D55" s="47"/>
      <c r="E55" s="4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>
        <f t="shared" si="2"/>
        <v>0</v>
      </c>
    </row>
    <row r="56" spans="3:18" x14ac:dyDescent="0.25">
      <c r="C56" s="30" t="s">
        <v>39</v>
      </c>
      <c r="D56" s="47"/>
      <c r="E56" s="4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>
        <f t="shared" si="2"/>
        <v>0</v>
      </c>
    </row>
    <row r="57" spans="3:18" x14ac:dyDescent="0.25">
      <c r="C57" s="30" t="s">
        <v>40</v>
      </c>
      <c r="D57" s="47"/>
      <c r="E57" s="4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>
        <f t="shared" si="2"/>
        <v>0</v>
      </c>
    </row>
    <row r="58" spans="3:18" x14ac:dyDescent="0.25">
      <c r="C58" s="30" t="s">
        <v>41</v>
      </c>
      <c r="D58" s="47"/>
      <c r="E58" s="4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>
        <f t="shared" si="2"/>
        <v>0</v>
      </c>
    </row>
    <row r="59" spans="3:18" x14ac:dyDescent="0.25">
      <c r="C59" s="30" t="s">
        <v>42</v>
      </c>
      <c r="D59" s="47"/>
      <c r="E59" s="4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>
        <f t="shared" si="2"/>
        <v>0</v>
      </c>
    </row>
    <row r="60" spans="3:18" x14ac:dyDescent="0.25">
      <c r="C60" s="29" t="s">
        <v>43</v>
      </c>
      <c r="D60" s="46">
        <f>SUM(D61:D69)</f>
        <v>81708860</v>
      </c>
      <c r="E60" s="46">
        <f>SUM(E61:E69)</f>
        <v>118863221.44999999</v>
      </c>
      <c r="F60" s="46">
        <f>SUM(F61:F69)</f>
        <v>0</v>
      </c>
      <c r="G60" s="46">
        <f t="shared" ref="G60:Q60" si="8">SUM(G61:G69)</f>
        <v>0</v>
      </c>
      <c r="H60" s="46">
        <f t="shared" si="8"/>
        <v>43365</v>
      </c>
      <c r="I60" s="61">
        <f t="shared" si="8"/>
        <v>12287554.850000001</v>
      </c>
      <c r="J60" s="61">
        <f t="shared" si="8"/>
        <v>190851.08</v>
      </c>
      <c r="K60" s="46">
        <f t="shared" si="8"/>
        <v>701355.91999999993</v>
      </c>
      <c r="L60" s="61">
        <f t="shared" si="8"/>
        <v>5216478.24</v>
      </c>
      <c r="M60" s="46">
        <f t="shared" si="8"/>
        <v>0</v>
      </c>
      <c r="N60" s="46">
        <f t="shared" si="8"/>
        <v>0</v>
      </c>
      <c r="O60" s="46">
        <f t="shared" si="8"/>
        <v>0</v>
      </c>
      <c r="P60" s="46">
        <f t="shared" si="8"/>
        <v>0</v>
      </c>
      <c r="Q60" s="46">
        <f t="shared" si="8"/>
        <v>0</v>
      </c>
      <c r="R60" s="36">
        <f t="shared" si="2"/>
        <v>18439605.090000004</v>
      </c>
    </row>
    <row r="61" spans="3:18" x14ac:dyDescent="0.25">
      <c r="C61" s="30" t="s">
        <v>44</v>
      </c>
      <c r="D61" s="47">
        <v>21708860</v>
      </c>
      <c r="E61" s="48">
        <v>66494466.479999997</v>
      </c>
      <c r="F61" s="37"/>
      <c r="G61" s="37"/>
      <c r="H61" s="37"/>
      <c r="I61" s="37">
        <v>10515038.810000001</v>
      </c>
      <c r="J61" s="59">
        <v>171204.08</v>
      </c>
      <c r="K61" s="37">
        <v>320959.93</v>
      </c>
      <c r="L61" s="37">
        <v>3798547.38</v>
      </c>
      <c r="M61" s="37"/>
      <c r="N61" s="37"/>
      <c r="O61" s="38"/>
      <c r="P61" s="37"/>
      <c r="Q61" s="37"/>
      <c r="R61" s="63">
        <f t="shared" si="2"/>
        <v>14805750.199999999</v>
      </c>
    </row>
    <row r="62" spans="3:18" x14ac:dyDescent="0.25">
      <c r="C62" s="30" t="s">
        <v>45</v>
      </c>
      <c r="D62" s="47"/>
      <c r="E62" s="48">
        <v>3707000</v>
      </c>
      <c r="F62" s="37"/>
      <c r="G62" s="37"/>
      <c r="H62" s="37"/>
      <c r="I62" s="37">
        <v>103840</v>
      </c>
      <c r="J62" s="37"/>
      <c r="K62" s="37">
        <v>138259.99</v>
      </c>
      <c r="L62" s="37"/>
      <c r="M62" s="37"/>
      <c r="N62" s="37"/>
      <c r="O62" s="38"/>
      <c r="P62" s="37"/>
      <c r="Q62" s="37"/>
      <c r="R62" s="63">
        <f t="shared" si="2"/>
        <v>242099.99</v>
      </c>
    </row>
    <row r="63" spans="3:18" x14ac:dyDescent="0.25">
      <c r="C63" s="30" t="s">
        <v>46</v>
      </c>
      <c r="D63" s="47"/>
      <c r="E63" s="48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7"/>
      <c r="Q63" s="37"/>
      <c r="R63" s="63">
        <f t="shared" si="2"/>
        <v>0</v>
      </c>
    </row>
    <row r="64" spans="3:18" x14ac:dyDescent="0.25">
      <c r="C64" s="30" t="s">
        <v>47</v>
      </c>
      <c r="D64" s="47"/>
      <c r="E64" s="48">
        <v>26080000</v>
      </c>
      <c r="F64" s="37"/>
      <c r="G64" s="37"/>
      <c r="H64" s="37"/>
      <c r="I64" s="37">
        <v>1062000</v>
      </c>
      <c r="J64" s="37"/>
      <c r="K64" s="37">
        <v>99356</v>
      </c>
      <c r="L64" s="37"/>
      <c r="M64" s="37"/>
      <c r="N64" s="37"/>
      <c r="O64" s="38"/>
      <c r="P64" s="37"/>
      <c r="Q64" s="37"/>
      <c r="R64" s="63">
        <f t="shared" si="2"/>
        <v>1161356</v>
      </c>
    </row>
    <row r="65" spans="3:18" x14ac:dyDescent="0.25">
      <c r="C65" s="30" t="s">
        <v>48</v>
      </c>
      <c r="D65" s="47"/>
      <c r="E65" s="48">
        <v>22090188</v>
      </c>
      <c r="F65" s="37"/>
      <c r="G65" s="37"/>
      <c r="H65" s="37"/>
      <c r="I65" s="37">
        <v>518939.22</v>
      </c>
      <c r="J65" s="59">
        <v>19647</v>
      </c>
      <c r="K65" s="37">
        <v>142780</v>
      </c>
      <c r="L65" s="37">
        <v>1417930.86</v>
      </c>
      <c r="M65" s="37"/>
      <c r="N65" s="37"/>
      <c r="O65" s="38"/>
      <c r="P65" s="37"/>
      <c r="Q65" s="37"/>
      <c r="R65" s="63">
        <f t="shared" si="2"/>
        <v>2099297.08</v>
      </c>
    </row>
    <row r="66" spans="3:18" x14ac:dyDescent="0.25">
      <c r="C66" s="30" t="s">
        <v>49</v>
      </c>
      <c r="D66" s="47"/>
      <c r="E66" s="48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7"/>
      <c r="Q66" s="37"/>
      <c r="R66" s="63">
        <f t="shared" si="2"/>
        <v>0</v>
      </c>
    </row>
    <row r="67" spans="3:18" x14ac:dyDescent="0.25">
      <c r="C67" s="30" t="s">
        <v>50</v>
      </c>
      <c r="D67" s="47"/>
      <c r="E67" s="4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63">
        <f t="shared" si="2"/>
        <v>0</v>
      </c>
    </row>
    <row r="68" spans="3:18" x14ac:dyDescent="0.25">
      <c r="C68" s="30" t="s">
        <v>51</v>
      </c>
      <c r="D68" s="47"/>
      <c r="E68" s="48">
        <v>347566.97</v>
      </c>
      <c r="F68" s="37"/>
      <c r="G68" s="37"/>
      <c r="H68" s="37"/>
      <c r="I68" s="37">
        <v>46436.82</v>
      </c>
      <c r="J68" s="37"/>
      <c r="K68" s="37"/>
      <c r="L68" s="37"/>
      <c r="M68" s="37"/>
      <c r="N68" s="37"/>
      <c r="O68" s="37"/>
      <c r="P68" s="37"/>
      <c r="Q68" s="37"/>
      <c r="R68" s="63">
        <f t="shared" si="2"/>
        <v>46436.82</v>
      </c>
    </row>
    <row r="69" spans="3:18" x14ac:dyDescent="0.25">
      <c r="C69" s="30" t="s">
        <v>52</v>
      </c>
      <c r="D69" s="47">
        <v>60000000</v>
      </c>
      <c r="E69" s="48">
        <v>144000</v>
      </c>
      <c r="F69" s="37"/>
      <c r="G69" s="37"/>
      <c r="H69" s="37">
        <v>43365</v>
      </c>
      <c r="I69" s="37">
        <v>41300</v>
      </c>
      <c r="J69" s="37"/>
      <c r="K69" s="37"/>
      <c r="L69" s="37"/>
      <c r="M69" s="37"/>
      <c r="N69" s="37"/>
      <c r="O69" s="37"/>
      <c r="P69" s="37"/>
      <c r="Q69" s="37"/>
      <c r="R69" s="63">
        <f t="shared" si="2"/>
        <v>84665</v>
      </c>
    </row>
    <row r="70" spans="3:18" x14ac:dyDescent="0.25">
      <c r="C70" s="29" t="s">
        <v>53</v>
      </c>
      <c r="D70" s="46">
        <f>SUM(D71:D74)</f>
        <v>0</v>
      </c>
      <c r="E70" s="46"/>
      <c r="F70" s="46">
        <f>SUM(F71:F74)</f>
        <v>0</v>
      </c>
      <c r="G70" s="46">
        <f t="shared" ref="G70:Q70" si="9">SUM(G71:G74)</f>
        <v>0</v>
      </c>
      <c r="H70" s="46">
        <f t="shared" si="9"/>
        <v>0</v>
      </c>
      <c r="I70" s="46">
        <f t="shared" si="9"/>
        <v>0</v>
      </c>
      <c r="J70" s="46">
        <f t="shared" si="9"/>
        <v>0</v>
      </c>
      <c r="K70" s="46">
        <f t="shared" si="9"/>
        <v>0</v>
      </c>
      <c r="L70" s="46">
        <f t="shared" si="9"/>
        <v>0</v>
      </c>
      <c r="M70" s="46">
        <f t="shared" si="9"/>
        <v>0</v>
      </c>
      <c r="N70" s="46">
        <f t="shared" si="9"/>
        <v>0</v>
      </c>
      <c r="O70" s="46">
        <f t="shared" si="9"/>
        <v>0</v>
      </c>
      <c r="P70" s="46">
        <f t="shared" si="9"/>
        <v>0</v>
      </c>
      <c r="Q70" s="46">
        <f t="shared" si="9"/>
        <v>0</v>
      </c>
      <c r="R70" s="36">
        <f t="shared" si="2"/>
        <v>0</v>
      </c>
    </row>
    <row r="71" spans="3:18" x14ac:dyDescent="0.25">
      <c r="C71" s="30" t="s">
        <v>54</v>
      </c>
      <c r="D71" s="47"/>
      <c r="E71" s="4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63">
        <f t="shared" si="2"/>
        <v>0</v>
      </c>
    </row>
    <row r="72" spans="3:18" x14ac:dyDescent="0.25">
      <c r="C72" s="30" t="s">
        <v>55</v>
      </c>
      <c r="D72" s="47"/>
      <c r="E72" s="4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63">
        <f t="shared" si="2"/>
        <v>0</v>
      </c>
    </row>
    <row r="73" spans="3:18" x14ac:dyDescent="0.25">
      <c r="C73" s="30" t="s">
        <v>56</v>
      </c>
      <c r="D73" s="47"/>
      <c r="E73" s="47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63">
        <f t="shared" si="2"/>
        <v>0</v>
      </c>
    </row>
    <row r="74" spans="3:18" x14ac:dyDescent="0.25">
      <c r="C74" s="30" t="s">
        <v>57</v>
      </c>
      <c r="D74" s="47"/>
      <c r="E74" s="47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63">
        <f t="shared" si="2"/>
        <v>0</v>
      </c>
    </row>
    <row r="75" spans="3:18" x14ac:dyDescent="0.25">
      <c r="C75" s="29" t="s">
        <v>58</v>
      </c>
      <c r="D75" s="46">
        <f>SUM(D76:D77)</f>
        <v>0</v>
      </c>
      <c r="E75" s="46">
        <f>SUM(E76:E77)</f>
        <v>0</v>
      </c>
      <c r="F75" s="46">
        <f>SUM(F76:F77)</f>
        <v>0</v>
      </c>
      <c r="G75" s="46">
        <f t="shared" ref="G75:Q75" si="10">SUM(G76:G77)</f>
        <v>0</v>
      </c>
      <c r="H75" s="46">
        <f t="shared" si="10"/>
        <v>0</v>
      </c>
      <c r="I75" s="46">
        <f t="shared" si="10"/>
        <v>0</v>
      </c>
      <c r="J75" s="46">
        <f t="shared" si="10"/>
        <v>0</v>
      </c>
      <c r="K75" s="46">
        <f t="shared" si="10"/>
        <v>0</v>
      </c>
      <c r="L75" s="46">
        <f t="shared" si="10"/>
        <v>0</v>
      </c>
      <c r="M75" s="46">
        <f t="shared" si="10"/>
        <v>0</v>
      </c>
      <c r="N75" s="46">
        <f t="shared" si="10"/>
        <v>0</v>
      </c>
      <c r="O75" s="46">
        <f t="shared" si="10"/>
        <v>0</v>
      </c>
      <c r="P75" s="46">
        <f t="shared" si="10"/>
        <v>0</v>
      </c>
      <c r="Q75" s="46">
        <f t="shared" si="10"/>
        <v>0</v>
      </c>
      <c r="R75" s="36">
        <f t="shared" si="2"/>
        <v>0</v>
      </c>
    </row>
    <row r="76" spans="3:18" x14ac:dyDescent="0.25">
      <c r="C76" s="30" t="s">
        <v>59</v>
      </c>
      <c r="D76" s="47"/>
      <c r="E76" s="4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63">
        <f t="shared" si="2"/>
        <v>0</v>
      </c>
    </row>
    <row r="77" spans="3:18" x14ac:dyDescent="0.25">
      <c r="C77" s="30" t="s">
        <v>60</v>
      </c>
      <c r="D77" s="47"/>
      <c r="E77" s="47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63">
        <f t="shared" si="2"/>
        <v>0</v>
      </c>
    </row>
    <row r="78" spans="3:18" x14ac:dyDescent="0.25">
      <c r="C78" s="29" t="s">
        <v>61</v>
      </c>
      <c r="D78" s="46">
        <f>SUM(D79:D81)</f>
        <v>0</v>
      </c>
      <c r="E78" s="46">
        <f>SUM(E79:E81)</f>
        <v>0</v>
      </c>
      <c r="F78" s="46">
        <f>SUM(F79:F81)</f>
        <v>0</v>
      </c>
      <c r="G78" s="46">
        <f t="shared" ref="G78:Q78" si="11">SUM(G79:G81)</f>
        <v>0</v>
      </c>
      <c r="H78" s="46">
        <f t="shared" si="11"/>
        <v>0</v>
      </c>
      <c r="I78" s="46">
        <f t="shared" si="11"/>
        <v>0</v>
      </c>
      <c r="J78" s="46">
        <f t="shared" si="11"/>
        <v>0</v>
      </c>
      <c r="K78" s="46">
        <f t="shared" si="11"/>
        <v>0</v>
      </c>
      <c r="L78" s="46">
        <f t="shared" si="11"/>
        <v>0</v>
      </c>
      <c r="M78" s="46">
        <f t="shared" si="11"/>
        <v>0</v>
      </c>
      <c r="N78" s="46">
        <f t="shared" si="11"/>
        <v>0</v>
      </c>
      <c r="O78" s="46">
        <f t="shared" si="11"/>
        <v>0</v>
      </c>
      <c r="P78" s="46">
        <f t="shared" si="11"/>
        <v>0</v>
      </c>
      <c r="Q78" s="46">
        <f t="shared" si="11"/>
        <v>0</v>
      </c>
      <c r="R78" s="36">
        <f t="shared" si="2"/>
        <v>0</v>
      </c>
    </row>
    <row r="79" spans="3:18" x14ac:dyDescent="0.25">
      <c r="C79" s="30" t="s">
        <v>62</v>
      </c>
      <c r="D79" s="47"/>
      <c r="E79" s="47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63">
        <f t="shared" si="2"/>
        <v>0</v>
      </c>
    </row>
    <row r="80" spans="3:18" x14ac:dyDescent="0.25">
      <c r="C80" s="30" t="s">
        <v>63</v>
      </c>
      <c r="D80" s="47"/>
      <c r="E80" s="47"/>
      <c r="F80" s="39"/>
      <c r="G80" s="39"/>
      <c r="H80" s="39"/>
      <c r="I80" s="39"/>
      <c r="J80" s="39"/>
      <c r="K80" s="58"/>
      <c r="L80" s="58"/>
      <c r="M80" s="39"/>
      <c r="N80" s="39"/>
      <c r="O80" s="39"/>
      <c r="P80" s="39"/>
      <c r="Q80" s="39"/>
      <c r="R80" s="63">
        <f t="shared" si="2"/>
        <v>0</v>
      </c>
    </row>
    <row r="81" spans="3:18" x14ac:dyDescent="0.25">
      <c r="C81" s="30" t="s">
        <v>64</v>
      </c>
      <c r="D81" s="47"/>
      <c r="E81" s="47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63">
        <f t="shared" si="2"/>
        <v>0</v>
      </c>
    </row>
    <row r="82" spans="3:18" x14ac:dyDescent="0.25">
      <c r="C82" s="31" t="s">
        <v>69</v>
      </c>
      <c r="D82" s="47">
        <f>+D83+D86+D89</f>
        <v>0</v>
      </c>
      <c r="E82" s="47">
        <f>+E83+E86+E89</f>
        <v>0</v>
      </c>
      <c r="F82" s="47">
        <f t="shared" ref="F82:H82" si="12">+F83+F86+F89</f>
        <v>0</v>
      </c>
      <c r="G82" s="47">
        <f t="shared" si="12"/>
        <v>0</v>
      </c>
      <c r="H82" s="47">
        <f t="shared" si="12"/>
        <v>0</v>
      </c>
      <c r="I82" s="47">
        <f t="shared" ref="I82" si="13">+I83+I86+I89</f>
        <v>0</v>
      </c>
      <c r="J82" s="47">
        <f t="shared" ref="J82:K82" si="14">+J83+J86+J89</f>
        <v>0</v>
      </c>
      <c r="K82" s="47">
        <f t="shared" si="14"/>
        <v>0</v>
      </c>
      <c r="L82" s="47">
        <f t="shared" ref="L82" si="15">+L83+L86+L89</f>
        <v>0</v>
      </c>
      <c r="M82" s="47">
        <f t="shared" ref="M82:N82" si="16">+M83+M86+M89</f>
        <v>0</v>
      </c>
      <c r="N82" s="47">
        <f t="shared" si="16"/>
        <v>0</v>
      </c>
      <c r="O82" s="47">
        <f t="shared" ref="O82" si="17">+O83+O86+O89</f>
        <v>0</v>
      </c>
      <c r="P82" s="47">
        <f t="shared" ref="P82:Q82" si="18">+P83+P86+P89</f>
        <v>0</v>
      </c>
      <c r="Q82" s="47">
        <f t="shared" si="18"/>
        <v>0</v>
      </c>
      <c r="R82" s="36">
        <f t="shared" si="2"/>
        <v>0</v>
      </c>
    </row>
    <row r="83" spans="3:18" x14ac:dyDescent="0.25">
      <c r="C83" s="32" t="s">
        <v>103</v>
      </c>
      <c r="D83" s="47">
        <f>SUM(D84:D85)</f>
        <v>0</v>
      </c>
      <c r="E83" s="47">
        <f>SUM(E84:E85)</f>
        <v>0</v>
      </c>
      <c r="F83" s="47">
        <f t="shared" ref="F83:Q83" si="19">SUM(F84:F85)</f>
        <v>0</v>
      </c>
      <c r="G83" s="47">
        <f t="shared" si="19"/>
        <v>0</v>
      </c>
      <c r="H83" s="47">
        <f t="shared" si="19"/>
        <v>0</v>
      </c>
      <c r="I83" s="47">
        <f t="shared" si="19"/>
        <v>0</v>
      </c>
      <c r="J83" s="47">
        <f t="shared" si="19"/>
        <v>0</v>
      </c>
      <c r="K83" s="47">
        <f t="shared" si="19"/>
        <v>0</v>
      </c>
      <c r="L83" s="47">
        <f t="shared" si="19"/>
        <v>0</v>
      </c>
      <c r="M83" s="47">
        <f t="shared" si="19"/>
        <v>0</v>
      </c>
      <c r="N83" s="47">
        <f t="shared" si="19"/>
        <v>0</v>
      </c>
      <c r="O83" s="47">
        <f t="shared" si="19"/>
        <v>0</v>
      </c>
      <c r="P83" s="47">
        <f t="shared" si="19"/>
        <v>0</v>
      </c>
      <c r="Q83" s="47">
        <f t="shared" si="19"/>
        <v>0</v>
      </c>
      <c r="R83" s="36">
        <f t="shared" ref="R83:R90" si="20">SUM(F83:Q83)</f>
        <v>0</v>
      </c>
    </row>
    <row r="84" spans="3:18" x14ac:dyDescent="0.25">
      <c r="C84" s="30" t="s">
        <v>71</v>
      </c>
      <c r="D84" s="47"/>
      <c r="E84" s="47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63">
        <f t="shared" si="20"/>
        <v>0</v>
      </c>
    </row>
    <row r="85" spans="3:18" x14ac:dyDescent="0.25">
      <c r="C85" s="30" t="s">
        <v>72</v>
      </c>
      <c r="D85" s="47"/>
      <c r="E85" s="47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63">
        <f t="shared" si="20"/>
        <v>0</v>
      </c>
    </row>
    <row r="86" spans="3:18" x14ac:dyDescent="0.25">
      <c r="C86" s="29" t="s">
        <v>73</v>
      </c>
      <c r="D86" s="46">
        <f>SUM(D87:D88)</f>
        <v>0</v>
      </c>
      <c r="E86" s="46">
        <f>SUM(E87:E88)</f>
        <v>0</v>
      </c>
      <c r="F86" s="46">
        <f t="shared" ref="F86:Q86" si="21">SUM(F87:F88)</f>
        <v>0</v>
      </c>
      <c r="G86" s="46">
        <f t="shared" si="21"/>
        <v>0</v>
      </c>
      <c r="H86" s="46">
        <f t="shared" si="21"/>
        <v>0</v>
      </c>
      <c r="I86" s="46">
        <f t="shared" si="21"/>
        <v>0</v>
      </c>
      <c r="J86" s="46">
        <f t="shared" si="21"/>
        <v>0</v>
      </c>
      <c r="K86" s="46">
        <f t="shared" si="21"/>
        <v>0</v>
      </c>
      <c r="L86" s="46">
        <f t="shared" si="21"/>
        <v>0</v>
      </c>
      <c r="M86" s="46">
        <f t="shared" si="21"/>
        <v>0</v>
      </c>
      <c r="N86" s="46">
        <f t="shared" si="21"/>
        <v>0</v>
      </c>
      <c r="O86" s="46">
        <f t="shared" si="21"/>
        <v>0</v>
      </c>
      <c r="P86" s="46">
        <f t="shared" si="21"/>
        <v>0</v>
      </c>
      <c r="Q86" s="46">
        <f t="shared" si="21"/>
        <v>0</v>
      </c>
      <c r="R86" s="36">
        <f t="shared" si="20"/>
        <v>0</v>
      </c>
    </row>
    <row r="87" spans="3:18" x14ac:dyDescent="0.25">
      <c r="C87" s="30" t="s">
        <v>74</v>
      </c>
      <c r="D87" s="47"/>
      <c r="E87" s="47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63">
        <f t="shared" si="20"/>
        <v>0</v>
      </c>
    </row>
    <row r="88" spans="3:18" x14ac:dyDescent="0.25">
      <c r="C88" s="30" t="s">
        <v>75</v>
      </c>
      <c r="D88" s="47"/>
      <c r="E88" s="47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63">
        <f t="shared" si="20"/>
        <v>0</v>
      </c>
    </row>
    <row r="89" spans="3:18" x14ac:dyDescent="0.25">
      <c r="C89" s="29" t="s">
        <v>76</v>
      </c>
      <c r="D89" s="46">
        <f>SUM(D90)</f>
        <v>0</v>
      </c>
      <c r="E89" s="46">
        <f>SUM(E90)</f>
        <v>0</v>
      </c>
      <c r="F89" s="46">
        <f t="shared" ref="F89:Q89" si="22">SUM(F90)</f>
        <v>0</v>
      </c>
      <c r="G89" s="46">
        <f t="shared" si="22"/>
        <v>0</v>
      </c>
      <c r="H89" s="46">
        <f t="shared" si="22"/>
        <v>0</v>
      </c>
      <c r="I89" s="46">
        <f t="shared" si="22"/>
        <v>0</v>
      </c>
      <c r="J89" s="46">
        <f t="shared" si="22"/>
        <v>0</v>
      </c>
      <c r="K89" s="46">
        <f t="shared" si="22"/>
        <v>0</v>
      </c>
      <c r="L89" s="46">
        <f t="shared" si="22"/>
        <v>0</v>
      </c>
      <c r="M89" s="46">
        <f t="shared" si="22"/>
        <v>0</v>
      </c>
      <c r="N89" s="46">
        <f t="shared" si="22"/>
        <v>0</v>
      </c>
      <c r="O89" s="46">
        <f t="shared" si="22"/>
        <v>0</v>
      </c>
      <c r="P89" s="46">
        <f t="shared" si="22"/>
        <v>0</v>
      </c>
      <c r="Q89" s="46">
        <f t="shared" si="22"/>
        <v>0</v>
      </c>
      <c r="R89" s="36">
        <f t="shared" si="20"/>
        <v>0</v>
      </c>
    </row>
    <row r="90" spans="3:18" x14ac:dyDescent="0.25">
      <c r="C90" s="30" t="s">
        <v>77</v>
      </c>
      <c r="D90" s="47"/>
      <c r="E90" s="47"/>
      <c r="F90" s="40"/>
      <c r="G90" s="40"/>
      <c r="H90" s="40"/>
      <c r="I90" s="62"/>
      <c r="J90" s="62"/>
      <c r="K90" s="40"/>
      <c r="L90" s="62"/>
      <c r="M90" s="40"/>
      <c r="N90" s="40"/>
      <c r="O90" s="40"/>
      <c r="P90" s="40"/>
      <c r="Q90" s="40"/>
      <c r="R90" s="63">
        <f t="shared" si="20"/>
        <v>0</v>
      </c>
    </row>
    <row r="91" spans="3:18" x14ac:dyDescent="0.25">
      <c r="C91" s="41" t="s">
        <v>65</v>
      </c>
      <c r="D91" s="42">
        <f>+D18+D24+D34+D44+D60</f>
        <v>1861470301</v>
      </c>
      <c r="E91" s="42">
        <f>+E18+E24+E34+E44+E60+E70</f>
        <v>1850620300.9999998</v>
      </c>
      <c r="F91" s="42">
        <f>+F18+F24+F34</f>
        <v>76945462.859999999</v>
      </c>
      <c r="G91" s="55">
        <f>+G18+G24+G34</f>
        <v>105665190.64</v>
      </c>
      <c r="H91" s="42">
        <f t="shared" ref="H91:M91" si="23">+H18+H24+H34+H60</f>
        <v>105830652.78</v>
      </c>
      <c r="I91" s="44">
        <f t="shared" si="23"/>
        <v>171739439.19999999</v>
      </c>
      <c r="J91" s="44">
        <f t="shared" si="23"/>
        <v>117445885.06</v>
      </c>
      <c r="K91" s="55">
        <f t="shared" si="23"/>
        <v>114204520.45000002</v>
      </c>
      <c r="L91" s="44">
        <f t="shared" si="23"/>
        <v>137139139.20000002</v>
      </c>
      <c r="M91" s="43">
        <f t="shared" si="23"/>
        <v>0</v>
      </c>
      <c r="N91" s="43">
        <f>+N24+N34+N18+N60</f>
        <v>0</v>
      </c>
      <c r="O91" s="43">
        <f>+O18+O24+O34+O60</f>
        <v>0</v>
      </c>
      <c r="P91" s="43">
        <f>+P18+P24+P34+P60</f>
        <v>0</v>
      </c>
      <c r="Q91" s="42">
        <f>+Q18+Q24+Q34+Q60</f>
        <v>0</v>
      </c>
      <c r="R91" s="44">
        <f>+R18+R24+R34+R44+R60+R70</f>
        <v>828970290.19000006</v>
      </c>
    </row>
    <row r="92" spans="3:18" x14ac:dyDescent="0.25">
      <c r="C92" s="50" t="s">
        <v>115</v>
      </c>
    </row>
    <row r="93" spans="3:18" x14ac:dyDescent="0.25">
      <c r="C93" s="56" t="s">
        <v>108</v>
      </c>
    </row>
    <row r="94" spans="3:18" x14ac:dyDescent="0.25">
      <c r="C94" s="57" t="s">
        <v>109</v>
      </c>
    </row>
    <row r="95" spans="3:18" x14ac:dyDescent="0.25">
      <c r="C95" s="57" t="s">
        <v>110</v>
      </c>
    </row>
    <row r="96" spans="3:18" x14ac:dyDescent="0.25">
      <c r="C96" s="57" t="s">
        <v>111</v>
      </c>
    </row>
    <row r="97" spans="3:18" x14ac:dyDescent="0.25">
      <c r="C97" s="57" t="s">
        <v>112</v>
      </c>
    </row>
    <row r="98" spans="3:18" x14ac:dyDescent="0.25">
      <c r="C98" s="57" t="s">
        <v>113</v>
      </c>
      <c r="E98" s="49"/>
      <c r="O98" s="59"/>
      <c r="R98" s="28"/>
    </row>
    <row r="99" spans="3:18" x14ac:dyDescent="0.25">
      <c r="C99" s="57" t="s">
        <v>114</v>
      </c>
    </row>
    <row r="100" spans="3:18" x14ac:dyDescent="0.25">
      <c r="C100" t="s">
        <v>117</v>
      </c>
    </row>
    <row r="101" spans="3:18" x14ac:dyDescent="0.25">
      <c r="C101" t="s">
        <v>118</v>
      </c>
    </row>
    <row r="102" spans="3:18" x14ac:dyDescent="0.25">
      <c r="C102" t="s">
        <v>119</v>
      </c>
    </row>
    <row r="103" spans="3:18" x14ac:dyDescent="0.25">
      <c r="C103" s="56" t="s">
        <v>120</v>
      </c>
    </row>
    <row r="104" spans="3:18" x14ac:dyDescent="0.25">
      <c r="C104" t="s">
        <v>121</v>
      </c>
    </row>
    <row r="105" spans="3:18" x14ac:dyDescent="0.25">
      <c r="C105" t="s">
        <v>122</v>
      </c>
    </row>
    <row r="106" spans="3:18" ht="15.75" x14ac:dyDescent="0.25">
      <c r="F106" s="51" t="s">
        <v>104</v>
      </c>
      <c r="K106" s="53" t="s">
        <v>105</v>
      </c>
    </row>
    <row r="107" spans="3:18" ht="15.75" x14ac:dyDescent="0.25">
      <c r="F107" s="52" t="s">
        <v>107</v>
      </c>
      <c r="K107" s="54" t="s">
        <v>106</v>
      </c>
    </row>
  </sheetData>
  <mergeCells count="9">
    <mergeCell ref="C15:C16"/>
    <mergeCell ref="D15:D16"/>
    <mergeCell ref="E15:E16"/>
    <mergeCell ref="F15:R15"/>
    <mergeCell ref="C9:R9"/>
    <mergeCell ref="C10:R10"/>
    <mergeCell ref="C11:R11"/>
    <mergeCell ref="C12:R12"/>
    <mergeCell ref="C13:R13"/>
  </mergeCells>
  <pageMargins left="0" right="0" top="0.74803149606299213" bottom="0.74803149606299213" header="0.31496062992125984" footer="0.31496062992125984"/>
  <pageSetup paperSize="5" scale="44" fitToHeight="0" orientation="landscape" r:id="rId1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66" t="s">
        <v>78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3:17" ht="21" customHeight="1" x14ac:dyDescent="0.25">
      <c r="C4" s="64" t="s">
        <v>67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3:17" ht="15.75" x14ac:dyDescent="0.25">
      <c r="C5" s="73" t="s">
        <v>68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3:17" ht="15.75" customHeight="1" x14ac:dyDescent="0.25">
      <c r="C6" s="68" t="s">
        <v>95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3:17" ht="15.75" customHeight="1" x14ac:dyDescent="0.25">
      <c r="C7" s="69" t="s">
        <v>80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EJECUCION PRESUP. JULIO 22 </vt:lpstr>
      <vt:lpstr>P3 Ejecucion </vt:lpstr>
      <vt:lpstr>'EJECUCION PRESUP. JULIO 22 '!Área_de_impresión</vt:lpstr>
      <vt:lpstr>'EJECUCION PRESUP. JULIO 22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2022-08-04T16:28:39Z</cp:lastPrinted>
  <dcterms:created xsi:type="dcterms:W3CDTF">2021-07-29T18:58:50Z</dcterms:created>
  <dcterms:modified xsi:type="dcterms:W3CDTF">2022-08-09T14:35:31Z</dcterms:modified>
</cp:coreProperties>
</file>