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ta\AppData\Local\Microsoft\Windows\INetCache\Content.Outlook\SDYIU0PH\"/>
    </mc:Choice>
  </mc:AlternateContent>
  <bookViews>
    <workbookView xWindow="0" yWindow="0" windowWidth="28800" windowHeight="10245"/>
  </bookViews>
  <sheets>
    <sheet name="informe " sheetId="3" r:id="rId1"/>
  </sheets>
  <externalReferences>
    <externalReference r:id="rId2"/>
  </externalReferences>
  <definedNames>
    <definedName name="_xlnm.Print_Area" localSheetId="0">'informe '!$A$1:$J$65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3" l="1"/>
  <c r="F43" i="3" l="1"/>
  <c r="F25" i="3"/>
  <c r="D29" i="3" l="1"/>
  <c r="J29" i="3" l="1"/>
  <c r="I25" i="3"/>
  <c r="J48" i="3"/>
  <c r="I48" i="3"/>
  <c r="I29" i="3"/>
  <c r="C14" i="3"/>
</calcChain>
</file>

<file path=xl/sharedStrings.xml><?xml version="1.0" encoding="utf-8"?>
<sst xmlns="http://schemas.openxmlformats.org/spreadsheetml/2006/main" count="112" uniqueCount="76">
  <si>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</si>
  <si>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</si>
  <si>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</si>
  <si>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</si>
  <si>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</si>
  <si>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</si>
  <si>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</si>
  <si>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</si>
  <si>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</si>
  <si>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</si>
  <si>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</si>
  <si>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</si>
  <si>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</si>
  <si>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</si>
  <si>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</si>
  <si>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</si>
  <si>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</si>
  <si>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</si>
  <si>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</si>
  <si>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</si>
  <si>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</si>
  <si>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</si>
  <si>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</si>
  <si>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</si>
  <si>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</si>
  <si>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</si>
  <si>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</si>
  <si>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</si>
  <si>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</si>
  <si>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</si>
  <si>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</si>
  <si>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</si>
  <si>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</si>
  <si>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</si>
  <si>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</si>
  <si>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</si>
  <si>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</si>
  <si>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</si>
  <si>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</si>
  <si>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</si>
  <si>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</si>
  <si>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</si>
  <si>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</si>
  <si>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</si>
  <si>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</si>
  <si>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</si>
  <si>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</si>
  <si>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</si>
  <si>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 xml:space="preserve">Número de actividades realizadas	</t>
  </si>
  <si>
    <t>Programación Trimestral</t>
  </si>
  <si>
    <t>Ejecución Trimestral</t>
  </si>
  <si>
    <t>0202 - MINISTERIO DE  INTERIOR Y POLICÍA</t>
  </si>
  <si>
    <t>01 - MINISTERIO DE INTERIOR Y POLICÍA</t>
  </si>
  <si>
    <t>0002 - DIRECCIÓN GENERAL DE MIGRACIÓN</t>
  </si>
  <si>
    <t>Garantizar la seguridad ciudadana a nivel nacional, a través de una gestión coordinada que impacte de forma efectiva los diferentes niveles del Estado, logrando una mejor y mayor prevención de los elementos negativos de la seguridad ciudadana, en el marco del respeto a los derechos de la población.</t>
  </si>
  <si>
    <t>Ser reconocidos como una entidad gubernamental modelo, apoyado en una gestión coordinada, de desarrollo sostenible, mejora continua, eficaz y eficiente de los servicios, y la transparencia institucional, como base de una buena administración de los recursos, en el alcance de la paz, la seguridad ciudadana y la garantía de los derechos de las personas.</t>
  </si>
  <si>
    <t xml:space="preserve"> Imperio de la ley y seguridad ciudadana</t>
  </si>
  <si>
    <t>1.2.1</t>
  </si>
  <si>
    <t>Fortalecer el respeto a la ley y sancionar su incumplimiento a través de un sistema de administración de justicia accesible a toda la población, eficiente en el despacho judicial y ágil en los procesos judiciales.</t>
  </si>
  <si>
    <t>12 – SERVICIOS DE CONTROL Y REGULACIÓN MIGRATORIA</t>
  </si>
  <si>
    <t xml:space="preserve">Este programa ejerce el control de los flujos migratorios y la gestión de permanencia de los extranjeros en el territorio dominicano, a través de las mejoras continuas y orientado salvaguardar la seguridad y soberanía nacional.  </t>
  </si>
  <si>
    <t>Población dominicana y extranjeros en el país.</t>
  </si>
  <si>
    <t>Mantener un 100% el porcentaje de los extranjeros con estatus migratorio en cumplimiento, a través de las naturalizaciones.</t>
  </si>
  <si>
    <t>6075 - Extranjeros regulados en territorio nacional</t>
  </si>
  <si>
    <t>6076 - Nacionales y extranjeros autorizados a salir y entrar hacia territorio nacional</t>
  </si>
  <si>
    <t>Este producto consiste en controlar y regularizar la permanencia de extranjeros que cumplan con los requisitos migratorios establecidos con la finalidad de que estén bajo condición de legalidad en el país.</t>
  </si>
  <si>
    <t>Se encarga del control de entradas y salidas, puntos migratorios oficiales, interdicción migratoria y deportación con el objetivo de disminuir la entrada de extranjeros ilegales al territorio dominicano; así como la salida de ilegales nacionales, para mejorar el control migratorio y la imagen del país ante las demás naciones.</t>
  </si>
  <si>
    <t xml:space="preserve">Mildred Mota </t>
  </si>
  <si>
    <t>Encargada Div. De Presupuesto</t>
  </si>
  <si>
    <t>Informe de Evaluación trimestral de las Metas Físicas-Financieras 4T</t>
  </si>
  <si>
    <t>Se analizarán la fecha de termino de los contratos a realizar para no proyectar la ejecución total de los mismos en el trimestre de su apertura.</t>
  </si>
  <si>
    <t>Informe Meta Fisica Financiera 4to  Trimestre</t>
  </si>
  <si>
    <t xml:space="preserve">
 En el 4to  trimestre, se proyecto una meta fisica de 24,455  para una ejecución  de   26,987  documentos entregados equivalente a un  110.35%.  La meta financiera programada ascendió a RD$21,720,077.14, del cual se ejecutó RD$12,618,942.70 equivalente a un 58.10 %. </t>
  </si>
  <si>
    <t xml:space="preserve">La desviación  presentada de un 10.35% en la ejecución meta física   con relación a lo programado se debe a un aumento en la cantidad de expediciones de certificaciones, permisos, actualización de datos  que fueron emitidas con relación a la proyección que se hizo   para este trimestre. Por otro lado, la desviación en la meta financiera de un -41.9%   corresponde a la apertura de contratos de alquileres y otros servicios con vigencia a un año, cuyo pago se genera mensual, imposibilitando, el consumo total de la  apropiación programada para los mismos y dejándonos con un faltante de ejecución.  </t>
  </si>
  <si>
    <t>La desviación presentada de un 9.50% en la ejecución meta fisica con relación a lo programado se debe a una disminución en el movimiento de entrada y  salida de personas con respecto a la proyección realizada para este trimestre. En este periodo se ha mantenido  la situacion de crisis- violencia  en  nuestra  frontera con Haití por la inestabilidad social- político-económica que  presenta este país. .Mientras que, entre la programación y ejecución financiera existe una desviación positiva 5.24%, gracias al constante seguimiento dado para devengar  los procesos pendientes  del tercer y cuarto trimestre.</t>
  </si>
  <si>
    <t xml:space="preserve">
 En el 4to  trimestre, se proyecto una meta fisica de 4,514,626 de personas para una ejecución  de   4,085,546 de personas que se le dio entrada y salida en el pais, equivalente  a un 90.50%   La meta financiera programada fue de RD$211,671,140.08 para una ejecución de RD$222,761,769.15  equivalente a un 105.24%.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</si>
</sst>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5" fillId="8" borderId="22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165" fontId="16" fillId="0" borderId="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Protection="1">
      <protection locked="0"/>
    </xf>
    <xf numFmtId="4" fontId="0" fillId="0" borderId="0" xfId="0" applyNumberFormat="1" applyBorder="1" applyAlignment="1">
      <alignment vertical="top" wrapText="1"/>
    </xf>
    <xf numFmtId="10" fontId="16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>
      <alignment wrapText="1"/>
    </xf>
    <xf numFmtId="44" fontId="0" fillId="0" borderId="0" xfId="0" applyNumberFormat="1"/>
    <xf numFmtId="0" fontId="26" fillId="0" borderId="11" xfId="0" applyFont="1" applyBorder="1" applyAlignment="1" applyProtection="1">
      <alignment vertical="center" wrapText="1"/>
      <protection locked="0"/>
    </xf>
    <xf numFmtId="0" fontId="16" fillId="0" borderId="27" xfId="0" applyNumberFormat="1" applyFont="1" applyFill="1" applyBorder="1" applyAlignment="1" applyProtection="1">
      <alignment vertical="top" wrapText="1"/>
      <protection locked="0"/>
    </xf>
    <xf numFmtId="165" fontId="1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2" fillId="0" borderId="11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4" fontId="0" fillId="0" borderId="24" xfId="0" applyNumberFormat="1" applyBorder="1" applyAlignment="1">
      <alignment vertical="top" wrapText="1"/>
    </xf>
    <xf numFmtId="0" fontId="11" fillId="0" borderId="24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3" fillId="9" borderId="28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0" xfId="0" applyBorder="1"/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0" fontId="16" fillId="0" borderId="19" xfId="0" applyFont="1" applyBorder="1" applyAlignment="1" applyProtection="1">
      <alignment vertical="top" wrapText="1"/>
      <protection locked="0"/>
    </xf>
    <xf numFmtId="0" fontId="16" fillId="0" borderId="39" xfId="0" applyNumberFormat="1" applyFont="1" applyFill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vertical="top" wrapText="1"/>
      <protection locked="0"/>
    </xf>
    <xf numFmtId="167" fontId="1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44" fontId="11" fillId="0" borderId="11" xfId="2" applyFont="1" applyFill="1" applyBorder="1" applyAlignment="1" applyProtection="1">
      <alignment horizontal="center" vertical="center" wrapText="1" readingOrder="1"/>
      <protection locked="0"/>
    </xf>
    <xf numFmtId="44" fontId="11" fillId="0" borderId="0" xfId="2" applyFont="1" applyFill="1" applyBorder="1" applyAlignment="1" applyProtection="1">
      <alignment horizontal="center" vertical="center" wrapText="1" readingOrder="1"/>
      <protection locked="0"/>
    </xf>
    <xf numFmtId="10" fontId="11" fillId="7" borderId="0" xfId="1" applyNumberFormat="1" applyFont="1" applyFill="1" applyBorder="1" applyAlignment="1" applyProtection="1">
      <alignment horizontal="center" vertical="center" wrapText="1" readingOrder="1"/>
    </xf>
    <xf numFmtId="10" fontId="11" fillId="7" borderId="12" xfId="1" applyNumberFormat="1" applyFont="1" applyFill="1" applyBorder="1" applyAlignment="1" applyProtection="1">
      <alignment horizontal="center" vertical="center" wrapText="1" readingOrder="1"/>
    </xf>
    <xf numFmtId="0" fontId="26" fillId="0" borderId="11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167" fontId="0" fillId="0" borderId="0" xfId="0" applyNumberFormat="1"/>
    <xf numFmtId="10" fontId="16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167" fontId="16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0" xfId="0" applyFont="1" applyFill="1" applyBorder="1" applyAlignment="1" applyProtection="1">
      <alignment vertical="top" wrapText="1"/>
      <protection locked="0"/>
    </xf>
    <xf numFmtId="165" fontId="16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0" fillId="6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13" fillId="6" borderId="15" xfId="0" applyFont="1" applyFill="1" applyBorder="1" applyAlignment="1">
      <alignment horizontal="center" vertical="center" wrapText="1" readingOrder="1"/>
    </xf>
    <xf numFmtId="0" fontId="13" fillId="6" borderId="16" xfId="0" applyFont="1" applyFill="1" applyBorder="1" applyAlignment="1">
      <alignment horizontal="center" vertical="center" wrapText="1" readingOrder="1"/>
    </xf>
    <xf numFmtId="0" fontId="13" fillId="6" borderId="17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18" xfId="0" applyFont="1" applyFill="1" applyBorder="1" applyAlignment="1">
      <alignment horizontal="center" vertical="center" wrapText="1" readingOrder="1"/>
    </xf>
    <xf numFmtId="44" fontId="11" fillId="0" borderId="19" xfId="2" applyFont="1" applyFill="1" applyBorder="1" applyAlignment="1" applyProtection="1">
      <alignment horizontal="center" vertical="center" wrapText="1" readingOrder="1"/>
      <protection locked="0"/>
    </xf>
    <xf numFmtId="44" fontId="11" fillId="0" borderId="20" xfId="2" applyFont="1" applyFill="1" applyBorder="1" applyAlignment="1" applyProtection="1">
      <alignment horizontal="center" vertical="center" wrapText="1" readingOrder="1"/>
      <protection locked="0"/>
    </xf>
    <xf numFmtId="44" fontId="11" fillId="0" borderId="17" xfId="2" applyFont="1" applyFill="1" applyBorder="1" applyAlignment="1" applyProtection="1">
      <alignment horizontal="center" vertical="center" wrapText="1" readingOrder="1"/>
      <protection locked="0"/>
    </xf>
    <xf numFmtId="44" fontId="11" fillId="0" borderId="26" xfId="2" applyFont="1" applyFill="1" applyBorder="1" applyAlignment="1" applyProtection="1">
      <alignment horizontal="center" vertical="center" wrapText="1" readingOrder="1"/>
      <protection locked="0"/>
    </xf>
    <xf numFmtId="44" fontId="11" fillId="0" borderId="16" xfId="2" applyFont="1" applyFill="1" applyBorder="1" applyAlignment="1" applyProtection="1">
      <alignment horizontal="center" vertical="center" wrapText="1" readingOrder="1"/>
      <protection locked="0"/>
    </xf>
    <xf numFmtId="10" fontId="11" fillId="7" borderId="20" xfId="1" applyNumberFormat="1" applyFont="1" applyFill="1" applyBorder="1" applyAlignment="1" applyProtection="1">
      <alignment horizontal="center" vertical="center" wrapText="1" readingOrder="1"/>
    </xf>
    <xf numFmtId="10" fontId="11" fillId="7" borderId="21" xfId="1" applyNumberFormat="1" applyFont="1" applyFill="1" applyBorder="1" applyAlignment="1" applyProtection="1">
      <alignment horizontal="center" vertical="center" wrapText="1" readingOrder="1"/>
    </xf>
    <xf numFmtId="0" fontId="14" fillId="8" borderId="20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vertical="top" wrapText="1"/>
    </xf>
    <xf numFmtId="0" fontId="11" fillId="6" borderId="21" xfId="0" applyFont="1" applyFill="1" applyBorder="1" applyAlignment="1">
      <alignment vertical="top" wrapText="1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left" wrapText="1"/>
      <protection locked="0"/>
    </xf>
    <xf numFmtId="0" fontId="24" fillId="0" borderId="25" xfId="0" applyFont="1" applyBorder="1" applyAlignment="1" applyProtection="1">
      <alignment horizontal="left" wrapText="1"/>
      <protection locked="0"/>
    </xf>
    <xf numFmtId="0" fontId="24" fillId="0" borderId="29" xfId="0" applyFont="1" applyBorder="1" applyAlignment="1" applyProtection="1">
      <alignment horizontal="left" vertical="center" wrapText="1"/>
      <protection locked="0"/>
    </xf>
    <xf numFmtId="0" fontId="24" fillId="0" borderId="30" xfId="0" applyFont="1" applyBorder="1" applyAlignment="1" applyProtection="1">
      <alignment horizontal="left" vertical="center" wrapText="1"/>
      <protection locked="0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12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center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137161</xdr:colOff>
      <xdr:row>0</xdr:row>
      <xdr:rowOff>85725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85725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32" displayName="Tabla132" ref="A47:J48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+Tabla132[[#This Row],[Física 
(E)]]/Tabla132[[#This Row],[Física
(C)]]</calculatedColumnFormula>
    </tableColumn>
    <tableColumn id="8" name="Financiero _x000a_(%) _x000a_H=F/D" dataDxfId="0">
      <calculatedColumnFormula>+Tabla132[[#This Row],[Financiera 
 (F)]]/Tabla132[[#This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65"/>
  <sheetViews>
    <sheetView tabSelected="1" topLeftCell="A16" zoomScaleNormal="100" zoomScaleSheetLayoutView="115" workbookViewId="0">
      <selection activeCell="L21" sqref="L21"/>
    </sheetView>
  </sheetViews>
  <sheetFormatPr baseColWidth="10" defaultRowHeight="15" x14ac:dyDescent="0.25"/>
  <cols>
    <col min="1" max="1" width="30" style="4" customWidth="1"/>
    <col min="2" max="2" width="16.140625" style="4" bestFit="1" customWidth="1"/>
    <col min="3" max="3" width="12.7109375" style="4" customWidth="1"/>
    <col min="4" max="4" width="13.7109375" style="4" bestFit="1" customWidth="1"/>
    <col min="5" max="10" width="12.7109375" style="4" customWidth="1"/>
    <col min="11" max="11" width="21.42578125" bestFit="1" customWidth="1"/>
    <col min="12" max="12" width="79.42578125" customWidth="1"/>
  </cols>
  <sheetData>
    <row r="1" spans="1:10" ht="35.25" customHeight="1" thickBot="1" x14ac:dyDescent="0.3">
      <c r="A1" s="35"/>
      <c r="B1" s="64" t="s">
        <v>69</v>
      </c>
      <c r="C1" s="65"/>
      <c r="D1" s="65"/>
      <c r="E1" s="65"/>
      <c r="F1" s="65"/>
      <c r="G1" s="65"/>
      <c r="H1" s="65"/>
      <c r="I1" s="65"/>
      <c r="J1" s="66"/>
    </row>
    <row r="2" spans="1:10" ht="21.75" thickBot="1" x14ac:dyDescent="0.3">
      <c r="A2" s="36"/>
      <c r="B2" s="67" t="s">
        <v>0</v>
      </c>
      <c r="C2" s="68"/>
      <c r="D2" s="67" t="s">
        <v>1</v>
      </c>
      <c r="E2" s="68"/>
      <c r="F2" s="68"/>
      <c r="G2" s="68"/>
      <c r="H2" s="69"/>
      <c r="I2" s="1" t="s">
        <v>2</v>
      </c>
      <c r="J2" s="37" t="s">
        <v>3</v>
      </c>
    </row>
    <row r="3" spans="1:10" ht="21.75" thickBot="1" x14ac:dyDescent="0.3">
      <c r="A3" s="38"/>
      <c r="B3" s="70"/>
      <c r="C3" s="71"/>
      <c r="D3" s="70" t="s">
        <v>71</v>
      </c>
      <c r="E3" s="71"/>
      <c r="F3" s="71"/>
      <c r="G3" s="71"/>
      <c r="H3" s="72"/>
      <c r="I3" s="11">
        <v>44932</v>
      </c>
      <c r="J3" s="39"/>
    </row>
    <row r="4" spans="1:10" x14ac:dyDescent="0.25">
      <c r="A4" s="73"/>
      <c r="B4" s="74"/>
      <c r="C4" s="74"/>
      <c r="D4" s="75"/>
      <c r="E4" s="75"/>
      <c r="F4" s="75"/>
      <c r="G4" s="75"/>
      <c r="H4" s="75"/>
      <c r="I4" s="74"/>
      <c r="J4" s="76"/>
    </row>
    <row r="5" spans="1:10" ht="3" customHeight="1" x14ac:dyDescent="0.25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.75" x14ac:dyDescent="0.25">
      <c r="A6" s="80" t="s">
        <v>4</v>
      </c>
      <c r="B6" s="81"/>
      <c r="C6" s="81"/>
      <c r="D6" s="81"/>
      <c r="E6" s="81"/>
      <c r="F6" s="81"/>
      <c r="G6" s="81"/>
      <c r="H6" s="81"/>
      <c r="I6" s="81"/>
      <c r="J6" s="82"/>
    </row>
    <row r="7" spans="1:10" ht="15.75" x14ac:dyDescent="0.25">
      <c r="A7" s="83" t="s">
        <v>5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x14ac:dyDescent="0.25">
      <c r="A8" s="2" t="s">
        <v>6</v>
      </c>
      <c r="B8" s="63" t="s">
        <v>51</v>
      </c>
      <c r="C8" s="63"/>
      <c r="D8" s="63"/>
      <c r="E8" s="63"/>
      <c r="F8" s="63"/>
      <c r="G8" s="63"/>
      <c r="H8" s="63"/>
      <c r="I8" s="63"/>
      <c r="J8" s="63"/>
    </row>
    <row r="9" spans="1:10" ht="15" customHeight="1" x14ac:dyDescent="0.25">
      <c r="A9" s="9" t="s">
        <v>35</v>
      </c>
      <c r="B9" s="63" t="s">
        <v>52</v>
      </c>
      <c r="C9" s="63"/>
      <c r="D9" s="63"/>
      <c r="E9" s="63"/>
      <c r="F9" s="63"/>
      <c r="G9" s="63"/>
      <c r="H9" s="63"/>
      <c r="I9" s="63"/>
      <c r="J9" s="63"/>
    </row>
    <row r="10" spans="1:10" x14ac:dyDescent="0.25">
      <c r="A10" s="9" t="s">
        <v>36</v>
      </c>
      <c r="B10" s="63" t="s">
        <v>53</v>
      </c>
      <c r="C10" s="63"/>
      <c r="D10" s="63"/>
      <c r="E10" s="63"/>
      <c r="F10" s="63"/>
      <c r="G10" s="63"/>
      <c r="H10" s="63"/>
      <c r="I10" s="63"/>
      <c r="J10" s="63"/>
    </row>
    <row r="11" spans="1:10" ht="47.25" customHeight="1" x14ac:dyDescent="0.25">
      <c r="A11" s="2" t="s">
        <v>7</v>
      </c>
      <c r="B11" s="86" t="s">
        <v>54</v>
      </c>
      <c r="C11" s="86"/>
      <c r="D11" s="86"/>
      <c r="E11" s="86"/>
      <c r="F11" s="86"/>
      <c r="G11" s="86"/>
      <c r="H11" s="86"/>
      <c r="I11" s="86"/>
      <c r="J11" s="86"/>
    </row>
    <row r="12" spans="1:10" ht="50.25" customHeight="1" x14ac:dyDescent="0.25">
      <c r="A12" s="2" t="s">
        <v>8</v>
      </c>
      <c r="B12" s="86" t="s">
        <v>55</v>
      </c>
      <c r="C12" s="86"/>
      <c r="D12" s="86"/>
      <c r="E12" s="86"/>
      <c r="F12" s="86"/>
      <c r="G12" s="86"/>
      <c r="H12" s="86"/>
      <c r="I12" s="86"/>
      <c r="J12" s="86"/>
    </row>
    <row r="13" spans="1:10" ht="15.75" x14ac:dyDescent="0.25">
      <c r="A13" s="80" t="s">
        <v>9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27.75" customHeight="1" x14ac:dyDescent="0.25">
      <c r="A14" s="2" t="s">
        <v>10</v>
      </c>
      <c r="B14" s="10">
        <v>1</v>
      </c>
      <c r="C14" s="87" t="str">
        <f>IFERROR(VLOOKUP(B14,'[1]Validacion datos'!A2:B5,2,FALSE),"")</f>
        <v>DESARROLLO INSTITUCIONAL</v>
      </c>
      <c r="D14" s="87"/>
      <c r="E14" s="87"/>
      <c r="F14" s="87"/>
      <c r="G14" s="87"/>
      <c r="H14" s="87"/>
      <c r="I14" s="87"/>
      <c r="J14" s="87"/>
    </row>
    <row r="15" spans="1:10" ht="26.25" customHeight="1" x14ac:dyDescent="0.25">
      <c r="A15" s="2" t="s">
        <v>11</v>
      </c>
      <c r="B15" s="5">
        <v>1.2</v>
      </c>
      <c r="C15" s="87" t="s">
        <v>56</v>
      </c>
      <c r="D15" s="87"/>
      <c r="E15" s="87"/>
      <c r="F15" s="87"/>
      <c r="G15" s="87"/>
      <c r="H15" s="87"/>
      <c r="I15" s="87"/>
      <c r="J15" s="87"/>
    </row>
    <row r="16" spans="1:10" ht="42" customHeight="1" x14ac:dyDescent="0.25">
      <c r="A16" s="2" t="s">
        <v>12</v>
      </c>
      <c r="B16" s="12" t="s">
        <v>57</v>
      </c>
      <c r="C16" s="87" t="s">
        <v>58</v>
      </c>
      <c r="D16" s="87"/>
      <c r="E16" s="87"/>
      <c r="F16" s="87"/>
      <c r="G16" s="87"/>
      <c r="H16" s="87"/>
      <c r="I16" s="87"/>
      <c r="J16" s="87"/>
    </row>
    <row r="17" spans="1:11" ht="15.75" x14ac:dyDescent="0.25">
      <c r="A17" s="80" t="s">
        <v>13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1" ht="29.25" customHeight="1" x14ac:dyDescent="0.25">
      <c r="A18" s="2" t="s">
        <v>14</v>
      </c>
      <c r="B18" s="88" t="s">
        <v>59</v>
      </c>
      <c r="C18" s="88"/>
      <c r="D18" s="88"/>
      <c r="E18" s="88"/>
      <c r="F18" s="88"/>
      <c r="G18" s="88"/>
      <c r="H18" s="88"/>
      <c r="I18" s="88"/>
      <c r="J18" s="89"/>
    </row>
    <row r="19" spans="1:11" ht="39" customHeight="1" x14ac:dyDescent="0.25">
      <c r="A19" s="6" t="s">
        <v>15</v>
      </c>
      <c r="B19" s="88" t="s">
        <v>60</v>
      </c>
      <c r="C19" s="88"/>
      <c r="D19" s="88"/>
      <c r="E19" s="88"/>
      <c r="F19" s="88"/>
      <c r="G19" s="88"/>
      <c r="H19" s="88"/>
      <c r="I19" s="88"/>
      <c r="J19" s="89"/>
    </row>
    <row r="20" spans="1:11" ht="34.5" customHeight="1" x14ac:dyDescent="0.25">
      <c r="A20" s="6" t="s">
        <v>16</v>
      </c>
      <c r="B20" s="88" t="s">
        <v>61</v>
      </c>
      <c r="C20" s="88"/>
      <c r="D20" s="88"/>
      <c r="E20" s="88"/>
      <c r="F20" s="88"/>
      <c r="G20" s="88"/>
      <c r="H20" s="88"/>
      <c r="I20" s="88"/>
      <c r="J20" s="89"/>
    </row>
    <row r="21" spans="1:11" ht="35.25" customHeight="1" x14ac:dyDescent="0.25">
      <c r="A21" s="6" t="s">
        <v>37</v>
      </c>
      <c r="B21" s="88" t="s">
        <v>62</v>
      </c>
      <c r="C21" s="88"/>
      <c r="D21" s="88"/>
      <c r="E21" s="88"/>
      <c r="F21" s="88"/>
      <c r="G21" s="88"/>
      <c r="H21" s="88"/>
      <c r="I21" s="88"/>
      <c r="J21" s="89"/>
    </row>
    <row r="22" spans="1:11" ht="15.75" x14ac:dyDescent="0.25">
      <c r="A22" s="80" t="s">
        <v>17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1" ht="15.75" x14ac:dyDescent="0.25">
      <c r="A23" s="83" t="s">
        <v>18</v>
      </c>
      <c r="B23" s="84"/>
      <c r="C23" s="84"/>
      <c r="D23" s="84"/>
      <c r="E23" s="84"/>
      <c r="F23" s="84"/>
      <c r="G23" s="84"/>
      <c r="H23" s="84"/>
      <c r="I23" s="84"/>
      <c r="J23" s="85"/>
    </row>
    <row r="24" spans="1:11" ht="15" customHeight="1" x14ac:dyDescent="0.25">
      <c r="A24" s="90" t="s">
        <v>19</v>
      </c>
      <c r="B24" s="91"/>
      <c r="C24" s="92" t="s">
        <v>20</v>
      </c>
      <c r="D24" s="93"/>
      <c r="E24" s="93"/>
      <c r="F24" s="93" t="s">
        <v>21</v>
      </c>
      <c r="G24" s="93"/>
      <c r="H24" s="91"/>
      <c r="I24" s="92" t="s">
        <v>22</v>
      </c>
      <c r="J24" s="94"/>
    </row>
    <row r="25" spans="1:11" x14ac:dyDescent="0.25">
      <c r="A25" s="95">
        <v>340522808</v>
      </c>
      <c r="B25" s="96"/>
      <c r="C25" s="97">
        <v>48592468.079999998</v>
      </c>
      <c r="D25" s="98"/>
      <c r="E25" s="99"/>
      <c r="F25" s="97">
        <f>+H29</f>
        <v>12618942.699999999</v>
      </c>
      <c r="G25" s="98"/>
      <c r="H25" s="99"/>
      <c r="I25" s="100">
        <f>+F25/C25</f>
        <v>0.25968927281538484</v>
      </c>
      <c r="J25" s="101"/>
      <c r="K25" s="21"/>
    </row>
    <row r="26" spans="1:11" ht="15" customHeight="1" x14ac:dyDescent="0.25">
      <c r="A26" s="83" t="s">
        <v>23</v>
      </c>
      <c r="B26" s="84"/>
      <c r="C26" s="84"/>
      <c r="D26" s="84"/>
      <c r="E26" s="84"/>
      <c r="F26" s="84"/>
      <c r="G26" s="84"/>
      <c r="H26" s="84"/>
      <c r="I26" s="84"/>
      <c r="J26" s="85"/>
      <c r="K26" s="21"/>
    </row>
    <row r="27" spans="1:11" x14ac:dyDescent="0.25">
      <c r="A27" s="3"/>
      <c r="B27" s="40"/>
      <c r="C27" s="102" t="s">
        <v>47</v>
      </c>
      <c r="D27" s="103"/>
      <c r="E27" s="102" t="s">
        <v>49</v>
      </c>
      <c r="F27" s="103"/>
      <c r="G27" s="102" t="s">
        <v>50</v>
      </c>
      <c r="H27" s="102"/>
      <c r="I27" s="102" t="s">
        <v>24</v>
      </c>
      <c r="J27" s="104"/>
      <c r="K27" s="21"/>
    </row>
    <row r="28" spans="1:11" ht="38.25" x14ac:dyDescent="0.25">
      <c r="A28" s="41" t="s">
        <v>25</v>
      </c>
      <c r="B28" s="7" t="s">
        <v>26</v>
      </c>
      <c r="C28" s="7" t="s">
        <v>38</v>
      </c>
      <c r="D28" s="7" t="s">
        <v>39</v>
      </c>
      <c r="E28" s="7" t="s">
        <v>41</v>
      </c>
      <c r="F28" s="7" t="s">
        <v>42</v>
      </c>
      <c r="G28" s="7" t="s">
        <v>43</v>
      </c>
      <c r="H28" s="7" t="s">
        <v>44</v>
      </c>
      <c r="I28" s="7" t="s">
        <v>45</v>
      </c>
      <c r="J28" s="42" t="s">
        <v>46</v>
      </c>
      <c r="K28" s="21"/>
    </row>
    <row r="29" spans="1:11" ht="36" x14ac:dyDescent="0.25">
      <c r="A29" s="43" t="s">
        <v>63</v>
      </c>
      <c r="B29" s="59" t="s">
        <v>48</v>
      </c>
      <c r="C29" s="60">
        <v>108754</v>
      </c>
      <c r="D29" s="61">
        <f>+A25</f>
        <v>340522808</v>
      </c>
      <c r="E29" s="62">
        <v>24455</v>
      </c>
      <c r="F29" s="61">
        <v>21720077.140000001</v>
      </c>
      <c r="G29" s="62">
        <v>26987</v>
      </c>
      <c r="H29" s="61">
        <v>12618942.699999999</v>
      </c>
      <c r="I29" s="57">
        <f>+G29/E29</f>
        <v>1.1035371089756696</v>
      </c>
      <c r="J29" s="58">
        <f>+H29/F29</f>
        <v>0.58098056552298227</v>
      </c>
      <c r="K29" s="21"/>
    </row>
    <row r="30" spans="1:11" ht="15.75" x14ac:dyDescent="0.25">
      <c r="A30" s="80" t="s">
        <v>27</v>
      </c>
      <c r="B30" s="81"/>
      <c r="C30" s="81"/>
      <c r="D30" s="81"/>
      <c r="E30" s="81"/>
      <c r="F30" s="81"/>
      <c r="G30" s="81"/>
      <c r="H30" s="81"/>
      <c r="I30" s="81"/>
      <c r="J30" s="82"/>
      <c r="K30" s="21"/>
    </row>
    <row r="31" spans="1:11" ht="15.75" x14ac:dyDescent="0.25">
      <c r="A31" s="83" t="s">
        <v>28</v>
      </c>
      <c r="B31" s="84"/>
      <c r="C31" s="84"/>
      <c r="D31" s="84"/>
      <c r="E31" s="84"/>
      <c r="F31" s="84"/>
      <c r="G31" s="84"/>
      <c r="H31" s="84"/>
      <c r="I31" s="84"/>
      <c r="J31" s="85"/>
      <c r="K31" s="21"/>
    </row>
    <row r="32" spans="1:11" ht="18" customHeight="1" x14ac:dyDescent="0.25">
      <c r="A32" s="51" t="s">
        <v>29</v>
      </c>
      <c r="B32" s="105" t="s">
        <v>63</v>
      </c>
      <c r="C32" s="105"/>
      <c r="D32" s="105"/>
      <c r="E32" s="105"/>
      <c r="F32" s="105"/>
      <c r="G32" s="105"/>
      <c r="H32" s="105"/>
      <c r="I32" s="105"/>
      <c r="J32" s="106"/>
      <c r="K32" s="21"/>
    </row>
    <row r="33" spans="1:12" ht="37.5" customHeight="1" x14ac:dyDescent="0.25">
      <c r="A33" s="51" t="s">
        <v>30</v>
      </c>
      <c r="B33" s="107" t="s">
        <v>65</v>
      </c>
      <c r="C33" s="107"/>
      <c r="D33" s="107"/>
      <c r="E33" s="107"/>
      <c r="F33" s="107"/>
      <c r="G33" s="107"/>
      <c r="H33" s="107"/>
      <c r="I33" s="107"/>
      <c r="J33" s="108"/>
      <c r="K33" s="21"/>
    </row>
    <row r="34" spans="1:12" ht="33" customHeight="1" x14ac:dyDescent="0.25">
      <c r="A34" s="52" t="s">
        <v>31</v>
      </c>
      <c r="B34" s="109" t="s">
        <v>72</v>
      </c>
      <c r="C34" s="109"/>
      <c r="D34" s="109"/>
      <c r="E34" s="109"/>
      <c r="F34" s="109"/>
      <c r="G34" s="109"/>
      <c r="H34" s="109"/>
      <c r="I34" s="109"/>
      <c r="J34" s="110"/>
      <c r="K34" s="21"/>
    </row>
    <row r="35" spans="1:12" ht="98.25" customHeight="1" x14ac:dyDescent="0.25">
      <c r="A35" s="53" t="s">
        <v>32</v>
      </c>
      <c r="B35" s="111" t="s">
        <v>73</v>
      </c>
      <c r="C35" s="111"/>
      <c r="D35" s="111"/>
      <c r="E35" s="111"/>
      <c r="F35" s="111"/>
      <c r="G35" s="111"/>
      <c r="H35" s="111"/>
      <c r="I35" s="111"/>
      <c r="J35" s="112"/>
      <c r="K35" s="21"/>
      <c r="L35" s="56"/>
    </row>
    <row r="36" spans="1:12" ht="17.25" customHeight="1" x14ac:dyDescent="0.25">
      <c r="A36" s="80" t="s">
        <v>33</v>
      </c>
      <c r="B36" s="81"/>
      <c r="C36" s="81"/>
      <c r="D36" s="81"/>
      <c r="E36" s="81"/>
      <c r="F36" s="81"/>
      <c r="G36" s="81"/>
      <c r="H36" s="81"/>
      <c r="I36" s="81"/>
      <c r="J36" s="82"/>
      <c r="K36" s="21"/>
    </row>
    <row r="37" spans="1:12" ht="17.25" customHeight="1" x14ac:dyDescent="0.25">
      <c r="A37" s="113" t="s">
        <v>34</v>
      </c>
      <c r="B37" s="114"/>
      <c r="C37" s="114"/>
      <c r="D37" s="114"/>
      <c r="E37" s="114"/>
      <c r="F37" s="114"/>
      <c r="G37" s="114"/>
      <c r="H37" s="114"/>
      <c r="I37" s="114"/>
      <c r="J37" s="115"/>
      <c r="K37" s="21"/>
    </row>
    <row r="38" spans="1:12" ht="17.25" customHeight="1" x14ac:dyDescent="0.25">
      <c r="A38" s="8" t="s">
        <v>29</v>
      </c>
      <c r="B38" s="116" t="s">
        <v>63</v>
      </c>
      <c r="C38" s="116"/>
      <c r="D38" s="116"/>
      <c r="E38" s="116"/>
      <c r="F38" s="116"/>
      <c r="G38" s="116"/>
      <c r="H38" s="116"/>
      <c r="I38" s="116"/>
      <c r="J38" s="117"/>
      <c r="K38" s="21"/>
    </row>
    <row r="39" spans="1:12" ht="33.75" customHeight="1" x14ac:dyDescent="0.25">
      <c r="A39" s="118" t="s">
        <v>70</v>
      </c>
      <c r="B39" s="119"/>
      <c r="C39" s="119"/>
      <c r="D39" s="119"/>
      <c r="E39" s="119"/>
      <c r="F39" s="119"/>
      <c r="G39" s="119"/>
      <c r="H39" s="119"/>
      <c r="I39" s="119"/>
      <c r="J39" s="120"/>
      <c r="K39" s="21"/>
    </row>
    <row r="40" spans="1:12" ht="21.75" customHeight="1" x14ac:dyDescent="0.25">
      <c r="A40" s="80" t="s">
        <v>17</v>
      </c>
      <c r="B40" s="81"/>
      <c r="C40" s="81"/>
      <c r="D40" s="81"/>
      <c r="E40" s="81"/>
      <c r="F40" s="81"/>
      <c r="G40" s="81"/>
      <c r="H40" s="81"/>
      <c r="I40" s="81"/>
      <c r="J40" s="82"/>
      <c r="K40" s="21"/>
    </row>
    <row r="41" spans="1:12" ht="20.25" customHeight="1" x14ac:dyDescent="0.25">
      <c r="A41" s="83" t="s">
        <v>18</v>
      </c>
      <c r="B41" s="84"/>
      <c r="C41" s="84"/>
      <c r="D41" s="84"/>
      <c r="E41" s="84"/>
      <c r="F41" s="84"/>
      <c r="G41" s="84"/>
      <c r="H41" s="84"/>
      <c r="I41" s="84"/>
      <c r="J41" s="85"/>
      <c r="K41" s="21"/>
    </row>
    <row r="42" spans="1:12" ht="25.5" customHeight="1" x14ac:dyDescent="0.25">
      <c r="A42" s="90" t="s">
        <v>19</v>
      </c>
      <c r="B42" s="91"/>
      <c r="C42" s="92" t="s">
        <v>20</v>
      </c>
      <c r="D42" s="93"/>
      <c r="E42" s="93"/>
      <c r="F42" s="93" t="s">
        <v>21</v>
      </c>
      <c r="G42" s="93"/>
      <c r="H42" s="91"/>
      <c r="I42" s="92" t="s">
        <v>22</v>
      </c>
      <c r="J42" s="94"/>
      <c r="K42" s="21"/>
    </row>
    <row r="43" spans="1:12" ht="21" customHeight="1" x14ac:dyDescent="0.25">
      <c r="A43" s="95">
        <v>488097965</v>
      </c>
      <c r="B43" s="96"/>
      <c r="C43" s="97">
        <v>493191423.32999998</v>
      </c>
      <c r="D43" s="98"/>
      <c r="E43" s="99"/>
      <c r="F43" s="97">
        <f>+Tabla132[Financiera 
 (F)]</f>
        <v>222761769.15000001</v>
      </c>
      <c r="G43" s="98"/>
      <c r="H43" s="99"/>
      <c r="I43" s="100">
        <f>+F43/C43</f>
        <v>0.45167405314132475</v>
      </c>
      <c r="J43" s="101"/>
      <c r="K43" s="21"/>
    </row>
    <row r="44" spans="1:12" ht="8.25" customHeight="1" x14ac:dyDescent="0.25">
      <c r="A44" s="47"/>
      <c r="B44" s="48"/>
      <c r="C44" s="48"/>
      <c r="D44" s="48"/>
      <c r="E44" s="48"/>
      <c r="F44" s="48"/>
      <c r="G44" s="48"/>
      <c r="H44" s="48"/>
      <c r="I44" s="49"/>
      <c r="J44" s="50"/>
      <c r="K44" s="21"/>
    </row>
    <row r="45" spans="1:12" ht="15.75" x14ac:dyDescent="0.25">
      <c r="A45" s="83" t="s">
        <v>23</v>
      </c>
      <c r="B45" s="84"/>
      <c r="C45" s="84"/>
      <c r="D45" s="84"/>
      <c r="E45" s="84"/>
      <c r="F45" s="84"/>
      <c r="G45" s="84"/>
      <c r="H45" s="84"/>
      <c r="I45" s="84"/>
      <c r="J45" s="85"/>
    </row>
    <row r="46" spans="1:12" x14ac:dyDescent="0.25">
      <c r="A46" s="3"/>
      <c r="B46" s="40"/>
      <c r="C46" s="102" t="s">
        <v>47</v>
      </c>
      <c r="D46" s="103"/>
      <c r="E46" s="102" t="s">
        <v>49</v>
      </c>
      <c r="F46" s="103"/>
      <c r="G46" s="102" t="s">
        <v>50</v>
      </c>
      <c r="H46" s="102"/>
      <c r="I46" s="102" t="s">
        <v>24</v>
      </c>
      <c r="J46" s="104"/>
    </row>
    <row r="47" spans="1:12" ht="38.25" x14ac:dyDescent="0.25">
      <c r="A47" s="41" t="s">
        <v>25</v>
      </c>
      <c r="B47" s="7" t="s">
        <v>26</v>
      </c>
      <c r="C47" s="7" t="s">
        <v>38</v>
      </c>
      <c r="D47" s="7" t="s">
        <v>39</v>
      </c>
      <c r="E47" s="7" t="s">
        <v>41</v>
      </c>
      <c r="F47" s="7" t="s">
        <v>42</v>
      </c>
      <c r="G47" s="7" t="s">
        <v>43</v>
      </c>
      <c r="H47" s="7" t="s">
        <v>44</v>
      </c>
      <c r="I47" s="7" t="s">
        <v>45</v>
      </c>
      <c r="J47" s="42" t="s">
        <v>46</v>
      </c>
    </row>
    <row r="48" spans="1:12" ht="42" customHeight="1" x14ac:dyDescent="0.25">
      <c r="A48" s="44" t="s">
        <v>64</v>
      </c>
      <c r="B48" s="23" t="s">
        <v>48</v>
      </c>
      <c r="C48" s="24">
        <v>10418965</v>
      </c>
      <c r="D48" s="25">
        <v>488097965</v>
      </c>
      <c r="E48" s="25">
        <v>4514626</v>
      </c>
      <c r="F48" s="25">
        <v>211671140.08000001</v>
      </c>
      <c r="G48" s="26">
        <v>4085546</v>
      </c>
      <c r="H48" s="25">
        <v>222761769.15000001</v>
      </c>
      <c r="I48" s="57">
        <f>+Tabla132[[#This Row],[Física 
(E)]]/Tabla132[[#This Row],[Física
(C)]]</f>
        <v>0.90495779716858049</v>
      </c>
      <c r="J48" s="58">
        <f>+Tabla132[[#This Row],[Financiera 
 (F)]]/Tabla132[[#This Row],[Financiera
(D)]]</f>
        <v>1.0523955654313968</v>
      </c>
    </row>
    <row r="49" spans="1:12" ht="9" customHeight="1" x14ac:dyDescent="0.25">
      <c r="A49" s="45"/>
      <c r="B49" s="13"/>
      <c r="C49" s="14"/>
      <c r="D49" s="15"/>
      <c r="E49" s="15"/>
      <c r="F49" s="15"/>
      <c r="G49" s="16"/>
      <c r="H49" s="15"/>
      <c r="I49" s="19"/>
      <c r="J49" s="46"/>
    </row>
    <row r="50" spans="1:12" ht="15.75" x14ac:dyDescent="0.25">
      <c r="A50" s="80" t="s">
        <v>27</v>
      </c>
      <c r="B50" s="81"/>
      <c r="C50" s="81"/>
      <c r="D50" s="81"/>
      <c r="E50" s="81"/>
      <c r="F50" s="81"/>
      <c r="G50" s="81"/>
      <c r="H50" s="81"/>
      <c r="I50" s="81"/>
      <c r="J50" s="82"/>
    </row>
    <row r="51" spans="1:12" ht="15.75" x14ac:dyDescent="0.25">
      <c r="A51" s="83" t="s">
        <v>28</v>
      </c>
      <c r="B51" s="84"/>
      <c r="C51" s="84"/>
      <c r="D51" s="84"/>
      <c r="E51" s="84"/>
      <c r="F51" s="84"/>
      <c r="G51" s="84"/>
      <c r="H51" s="84"/>
      <c r="I51" s="84"/>
      <c r="J51" s="85"/>
    </row>
    <row r="52" spans="1:12" ht="21.75" customHeight="1" x14ac:dyDescent="0.25">
      <c r="A52" s="22" t="s">
        <v>29</v>
      </c>
      <c r="B52" s="121" t="s">
        <v>64</v>
      </c>
      <c r="C52" s="121"/>
      <c r="D52" s="121"/>
      <c r="E52" s="121"/>
      <c r="F52" s="121"/>
      <c r="G52" s="121"/>
      <c r="H52" s="121"/>
      <c r="I52" s="121"/>
      <c r="J52" s="122"/>
    </row>
    <row r="53" spans="1:12" ht="48" customHeight="1" x14ac:dyDescent="0.25">
      <c r="A53" s="22" t="s">
        <v>30</v>
      </c>
      <c r="B53" s="107" t="s">
        <v>66</v>
      </c>
      <c r="C53" s="107"/>
      <c r="D53" s="107"/>
      <c r="E53" s="107"/>
      <c r="F53" s="107"/>
      <c r="G53" s="107"/>
      <c r="H53" s="107"/>
      <c r="I53" s="107"/>
      <c r="J53" s="108"/>
    </row>
    <row r="54" spans="1:12" ht="51.75" customHeight="1" x14ac:dyDescent="0.25">
      <c r="A54" s="22" t="s">
        <v>31</v>
      </c>
      <c r="B54" s="123" t="s">
        <v>75</v>
      </c>
      <c r="C54" s="123"/>
      <c r="D54" s="123"/>
      <c r="E54" s="123"/>
      <c r="F54" s="123"/>
      <c r="G54" s="123"/>
      <c r="H54" s="123"/>
      <c r="I54" s="123"/>
      <c r="J54" s="124"/>
    </row>
    <row r="55" spans="1:12" ht="87" customHeight="1" x14ac:dyDescent="0.25">
      <c r="A55" s="22" t="s">
        <v>32</v>
      </c>
      <c r="B55" s="107" t="s">
        <v>74</v>
      </c>
      <c r="C55" s="107"/>
      <c r="D55" s="107"/>
      <c r="E55" s="107"/>
      <c r="F55" s="107"/>
      <c r="G55" s="107"/>
      <c r="H55" s="107"/>
      <c r="I55" s="107"/>
      <c r="J55" s="108"/>
      <c r="L55" s="20"/>
    </row>
    <row r="56" spans="1:12" ht="15.75" x14ac:dyDescent="0.25">
      <c r="A56" s="80" t="s">
        <v>33</v>
      </c>
      <c r="B56" s="81"/>
      <c r="C56" s="81"/>
      <c r="D56" s="81"/>
      <c r="E56" s="81"/>
      <c r="F56" s="81"/>
      <c r="G56" s="81"/>
      <c r="H56" s="81"/>
      <c r="I56" s="81"/>
      <c r="J56" s="82"/>
    </row>
    <row r="57" spans="1:12" ht="15.75" x14ac:dyDescent="0.25">
      <c r="A57" s="113" t="s">
        <v>34</v>
      </c>
      <c r="B57" s="114"/>
      <c r="C57" s="114"/>
      <c r="D57" s="114"/>
      <c r="E57" s="114"/>
      <c r="F57" s="114"/>
      <c r="G57" s="114"/>
      <c r="H57" s="114"/>
      <c r="I57" s="114"/>
      <c r="J57" s="115"/>
    </row>
    <row r="58" spans="1:12" ht="27.75" customHeight="1" x14ac:dyDescent="0.25">
      <c r="A58" s="8" t="s">
        <v>29</v>
      </c>
      <c r="B58" s="116" t="s">
        <v>64</v>
      </c>
      <c r="C58" s="116"/>
      <c r="D58" s="116"/>
      <c r="E58" s="116"/>
      <c r="F58" s="116"/>
      <c r="G58" s="116"/>
      <c r="H58" s="116"/>
      <c r="I58" s="116"/>
      <c r="J58" s="117"/>
    </row>
    <row r="59" spans="1:12" ht="15" customHeight="1" x14ac:dyDescent="0.25">
      <c r="A59" s="118"/>
      <c r="B59" s="119"/>
      <c r="C59" s="119"/>
      <c r="D59" s="119"/>
      <c r="E59" s="119"/>
      <c r="F59" s="119"/>
      <c r="G59" s="119"/>
      <c r="H59" s="119"/>
      <c r="I59" s="119"/>
      <c r="J59" s="120"/>
    </row>
    <row r="60" spans="1:12" ht="15" customHeight="1" x14ac:dyDescent="0.25">
      <c r="A60" s="27"/>
      <c r="B60" s="54"/>
      <c r="C60" s="54"/>
      <c r="D60" s="54"/>
      <c r="E60" s="54"/>
      <c r="F60" s="54"/>
      <c r="G60" s="54"/>
      <c r="H60" s="54"/>
      <c r="I60" s="54"/>
      <c r="J60" s="55"/>
    </row>
    <row r="61" spans="1:12" ht="26.25" customHeight="1" x14ac:dyDescent="0.25">
      <c r="A61" s="127" t="s">
        <v>40</v>
      </c>
      <c r="B61" s="128"/>
      <c r="C61" s="128"/>
      <c r="D61" s="128"/>
      <c r="E61" s="128"/>
      <c r="F61" s="128"/>
      <c r="G61" s="128"/>
      <c r="H61" s="128"/>
      <c r="I61" s="128"/>
      <c r="J61" s="129"/>
    </row>
    <row r="62" spans="1:12" x14ac:dyDescent="0.25">
      <c r="A62" s="28"/>
      <c r="B62" s="17"/>
      <c r="C62" s="17"/>
      <c r="D62" s="17"/>
      <c r="E62" s="17"/>
      <c r="F62" s="17"/>
      <c r="G62" s="17"/>
      <c r="H62" s="17"/>
      <c r="I62" s="17"/>
      <c r="J62" s="29"/>
    </row>
    <row r="63" spans="1:12" ht="15.75" thickBot="1" x14ac:dyDescent="0.3">
      <c r="A63" s="30"/>
      <c r="B63" s="18"/>
      <c r="C63" s="17"/>
      <c r="D63" s="17"/>
      <c r="E63" s="17"/>
      <c r="F63" s="17"/>
      <c r="G63" s="130"/>
      <c r="H63" s="130"/>
      <c r="I63" s="130"/>
      <c r="J63" s="29"/>
    </row>
    <row r="64" spans="1:12" x14ac:dyDescent="0.25">
      <c r="A64" s="30"/>
      <c r="B64" s="18"/>
      <c r="C64" s="17"/>
      <c r="D64" s="17"/>
      <c r="E64" s="17"/>
      <c r="F64" s="17"/>
      <c r="G64" s="125" t="s">
        <v>67</v>
      </c>
      <c r="H64" s="125"/>
      <c r="I64" s="125"/>
      <c r="J64" s="29"/>
    </row>
    <row r="65" spans="1:10" x14ac:dyDescent="0.25">
      <c r="A65" s="31"/>
      <c r="B65" s="32"/>
      <c r="C65" s="33"/>
      <c r="D65" s="33"/>
      <c r="E65" s="33"/>
      <c r="F65" s="33"/>
      <c r="G65" s="126" t="s">
        <v>68</v>
      </c>
      <c r="H65" s="126"/>
      <c r="I65" s="126"/>
      <c r="J65" s="34"/>
    </row>
  </sheetData>
  <mergeCells count="77">
    <mergeCell ref="G64:I64"/>
    <mergeCell ref="G65:I65"/>
    <mergeCell ref="A56:J56"/>
    <mergeCell ref="A57:J57"/>
    <mergeCell ref="B58:J58"/>
    <mergeCell ref="A59:J59"/>
    <mergeCell ref="A61:J61"/>
    <mergeCell ref="G63:I63"/>
    <mergeCell ref="B55:J55"/>
    <mergeCell ref="A43:B43"/>
    <mergeCell ref="C43:E43"/>
    <mergeCell ref="F43:H43"/>
    <mergeCell ref="I43:J43"/>
    <mergeCell ref="A45:J45"/>
    <mergeCell ref="C46:D46"/>
    <mergeCell ref="E46:F46"/>
    <mergeCell ref="G46:H46"/>
    <mergeCell ref="I46:J46"/>
    <mergeCell ref="A50:J50"/>
    <mergeCell ref="A51:J51"/>
    <mergeCell ref="B52:J52"/>
    <mergeCell ref="B53:J53"/>
    <mergeCell ref="B54:J54"/>
    <mergeCell ref="A42:B42"/>
    <mergeCell ref="C42:E42"/>
    <mergeCell ref="F42:H42"/>
    <mergeCell ref="I42:J42"/>
    <mergeCell ref="A31:J31"/>
    <mergeCell ref="B32:J32"/>
    <mergeCell ref="B33:J33"/>
    <mergeCell ref="B34:J34"/>
    <mergeCell ref="B35:J35"/>
    <mergeCell ref="A36:J36"/>
    <mergeCell ref="A37:J37"/>
    <mergeCell ref="B38:J38"/>
    <mergeCell ref="A39:J39"/>
    <mergeCell ref="A40:J40"/>
    <mergeCell ref="A41:J41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presupuestado para el producto" sqref="F47 F28 D48:F49 D47 D28:D29 E29:F29"/>
    <dataValidation allowBlank="1" showInputMessage="1" showErrorMessage="1" prompt="Meta anual del indicador" sqref="E47 E28 C47:C49 C28:C29"/>
    <dataValidation allowBlank="1" showInputMessage="1" showErrorMessage="1" prompt="¿En qué consiste el programa?" sqref="B19:J19"/>
    <dataValidation allowBlank="1" showInputMessage="1" showErrorMessage="1" prompt="Presupuesto del programa" sqref="F25 A25:C25 A43:C44 F43:F44"/>
    <dataValidation allowBlank="1" showInputMessage="1" showErrorMessage="1" prompt="Oportunidades de mejora identificadas" sqref="A59:J60 A39:J39"/>
    <dataValidation allowBlank="1" showInputMessage="1" showErrorMessage="1" prompt="De existir desvío, explicar razones." sqref="B55:J55 B35:J35"/>
    <dataValidation allowBlank="1" showInputMessage="1" showErrorMessage="1" prompt="1. Describir lo plasmado en el presupuesto_x000a_2. Describir lo alcanzado en términos financieros y de producción " sqref="B54:J54 B34:J34"/>
    <dataValidation allowBlank="1" showInputMessage="1" showErrorMessage="1" prompt="¿En qué consiste el producto? su objetivo" sqref="B53:J53 B33:J33"/>
    <dataValidation allowBlank="1" showInputMessage="1" showErrorMessage="1" prompt="Nombre del producto" sqref="B52:J52 B58:J58 B32:J32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onto ejecutado en el trimestre" sqref="H47:H49 H28:H29"/>
    <dataValidation allowBlank="1" showInputMessage="1" showErrorMessage="1" prompt="Meta alcanzada en el trimestre" sqref="G47:G49 G28:G29"/>
    <dataValidation allowBlank="1" showInputMessage="1" showErrorMessage="1" prompt="Nombre del indicador" sqref="B47:B49 B28:B29"/>
    <dataValidation allowBlank="1" showInputMessage="1" showErrorMessage="1" prompt="Nombre de cada producto" sqref="A47:A49 A28:A29"/>
  </dataValidations>
  <pageMargins left="0.25" right="0.25" top="0.75" bottom="0.75" header="0.3" footer="0.3"/>
  <pageSetup scale="68" fitToHeight="0" orientation="portrait" r:id="rId1"/>
  <rowBreaks count="1" manualBreakCount="1">
    <brk id="39" max="9" man="1"/>
  </rowBreaks>
  <ignoredErrors>
    <ignoredError sqref="D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</vt:lpstr>
      <vt:lpstr>'informe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Mildred Evelina Mota Mota</cp:lastModifiedBy>
  <cp:lastPrinted>2023-01-24T16:53:19Z</cp:lastPrinted>
  <dcterms:created xsi:type="dcterms:W3CDTF">2021-03-22T15:50:10Z</dcterms:created>
  <dcterms:modified xsi:type="dcterms:W3CDTF">2023-01-24T16:58:19Z</dcterms:modified>
</cp:coreProperties>
</file>