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F01ABA24-6D51-4CF1-A492-5471C69FBEE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-Ejecu'!$A$2:$S$109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E28" i="4" l="1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K84" i="4"/>
  <c r="L84" i="4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J92" i="4" s="1"/>
  <c r="K71" i="4"/>
  <c r="L71" i="4"/>
  <c r="M71" i="4"/>
  <c r="N71" i="4"/>
  <c r="O71" i="4"/>
  <c r="P71" i="4"/>
  <c r="Q71" i="4"/>
  <c r="F71" i="4"/>
  <c r="G61" i="4"/>
  <c r="H61" i="4"/>
  <c r="H92" i="4" s="1"/>
  <c r="I61" i="4"/>
  <c r="I92" i="4" s="1"/>
  <c r="K61" i="4"/>
  <c r="K92" i="4" s="1"/>
  <c r="L61" i="4"/>
  <c r="L92" i="4" s="1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L83" i="4" l="1"/>
  <c r="K83" i="4"/>
  <c r="Q92" i="4"/>
  <c r="J83" i="4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E79" i="4"/>
  <c r="D79" i="4"/>
  <c r="E76" i="4"/>
  <c r="D76" i="4"/>
  <c r="D83" i="4" l="1"/>
  <c r="E83" i="4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F35" i="4"/>
  <c r="R34" i="4"/>
  <c r="R33" i="4"/>
  <c r="R32" i="4"/>
  <c r="R31" i="4"/>
  <c r="R30" i="4"/>
  <c r="R29" i="4"/>
  <c r="R27" i="4"/>
  <c r="R26" i="4"/>
  <c r="G25" i="4"/>
  <c r="F25" i="4"/>
  <c r="E25" i="4"/>
  <c r="G19" i="4"/>
  <c r="F19" i="4"/>
  <c r="E19" i="4"/>
  <c r="G92" i="4" l="1"/>
  <c r="F92" i="4"/>
  <c r="E92" i="4"/>
  <c r="R19" i="4"/>
  <c r="M92" i="4"/>
  <c r="O92" i="4"/>
  <c r="P92" i="4"/>
  <c r="R61" i="4"/>
  <c r="R25" i="4"/>
  <c r="R21" i="4"/>
  <c r="R24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<sst xmlns="http://schemas.openxmlformats.org/spreadsheetml/2006/main" count="294" uniqueCount="123">
  <si>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</si>
  <si>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</si>
  <si>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</si>
  <si>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</si>
  <si>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</si>
  <si>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</si>
  <si>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</si>
  <si>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</si>
  <si>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</si>
  <si>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</si>
  <si>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</si>
  <si>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</si>
  <si>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</si>
  <si>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</si>
  <si>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</si>
  <si>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</si>
  <si>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</si>
  <si>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</si>
  <si>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</si>
  <si>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</si>
  <si>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</si>
  <si>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</si>
  <si>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</si>
  <si>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</si>
  <si>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</si>
  <si>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</si>
  <si>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</si>
  <si>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</si>
  <si>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</si>
  <si>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</si>
  <si>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</si>
  <si>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</si>
  <si>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</si>
  <si>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</si>
  <si>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</si>
  <si>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</si>
  <si>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</si>
  <si>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</si>
  <si>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</si>
  <si>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</si>
  <si>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</si>
  <si>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</si>
  <si>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</si>
  <si>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</si>
  <si>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</si>
  <si>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</si>
  <si>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</si>
  <si>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</si>
  <si>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</si>
  <si>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</si>
  <si>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</si>
  <si>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</si>
  <si>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</si>
  <si>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</si>
  <si>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</si>
  <si>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</si>
  <si>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</si>
  <si>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</si>
  <si>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</si>
  <si>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</si>
  <si>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</si>
  <si>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</si>
  <si>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</si>
  <si>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</si>
  <si>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</si>
  <si>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</si>
  <si>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</si>
  <si>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</si>
  <si>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</si>
  <si>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</si>
  <si>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</si>
  <si>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</si>
  <si>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</si>
  <si>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</si>
  <si>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</si>
  <si>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</si>
  <si>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</si>
  <si>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</si>
  <si>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</si>
  <si>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</si>
  <si>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</si>
  <si>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</si>
  <si>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</si>
  <si>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</si>
  <si>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</si>
  <si>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</si>
  <si>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</si>
  <si>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</si>
  <si>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</si>
  <si>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</si>
  <si>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</si>
  <si>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</si>
  <si>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</si>
  <si>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</si>
  <si>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</si>
  <si>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</si>
  <si>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</si>
  <si>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</si>
  <si>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</si>
  <si>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</si>
  <si>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</si>
  <si>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</si>
  <si>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</si>
  <si>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</si>
  <si>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</si>
  <si>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</si>
  <si>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</si>
  <si>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</si>
  <si>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</si>
  <si>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</si>
  <si>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</si>
  <si>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</si>
  <si>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</si>
  <si>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</si>
  <si>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</si>
  <si>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</si>
  <si>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</si>
  <si>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</si>
  <si>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</si>
  <si>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</si>
  <si>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</si>
  <si>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</si>
  <si>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02-10-2023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</si>
</sst>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949052</xdr:colOff>
      <xdr:row>1</xdr:row>
      <xdr:rowOff>123398</xdr:rowOff>
    </xdr:from>
    <xdr:to>
      <xdr:col>9</xdr:col>
      <xdr:colOff>786283</xdr:colOff>
      <xdr:row>9</xdr:row>
      <xdr:rowOff>70418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3302" y="303315"/>
          <a:ext cx="2313731" cy="1386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31" zoomScale="89" zoomScaleNormal="89" workbookViewId="0">
      <selection activeCell="E73" sqref="E73"/>
    </sheetView>
  </sheetViews>
  <sheetFormatPr baseColWidth="10" defaultColWidth="11.42578125" defaultRowHeight="15" x14ac:dyDescent="0.25"/>
  <cols>
    <col min="1" max="2" width="0" hidden="1" customWidth="1"/>
    <col min="3" max="3" width="79.85546875" customWidth="1"/>
    <col min="4" max="4" width="20.140625" style="23" customWidth="1"/>
    <col min="5" max="5" width="20.28515625" style="23" customWidth="1"/>
    <col min="6" max="6" width="18.7109375" customWidth="1"/>
    <col min="7" max="10" width="17.7109375" customWidth="1"/>
    <col min="11" max="11" width="18.42578125" customWidth="1"/>
    <col min="12" max="13" width="17.7109375" customWidth="1"/>
    <col min="14" max="14" width="17.710937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1744702951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128074249.89</v>
      </c>
      <c r="L19" s="39">
        <f t="shared" si="1"/>
        <v>122171884.19</v>
      </c>
      <c r="M19" s="39">
        <f t="shared" si="1"/>
        <v>130574000.43000001</v>
      </c>
      <c r="N19" s="39">
        <f>SUM(N20:N24)</f>
        <v>126978000.59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1108925392.22</v>
      </c>
    </row>
    <row r="20" spans="3:20" x14ac:dyDescent="0.25">
      <c r="C20" s="26" t="s">
        <v>2</v>
      </c>
      <c r="D20" s="41">
        <v>989320429</v>
      </c>
      <c r="E20" s="41">
        <v>1265110026.5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5">
        <v>106128532.95999999</v>
      </c>
      <c r="K20" s="42">
        <v>100093932.09</v>
      </c>
      <c r="L20" s="42">
        <v>93892437.170000002</v>
      </c>
      <c r="M20" s="42">
        <v>101835530.93000001</v>
      </c>
      <c r="N20" s="42">
        <v>98497623.159999996</v>
      </c>
      <c r="O20" s="44"/>
      <c r="P20" s="42"/>
      <c r="Q20" s="42"/>
      <c r="R20" s="42">
        <f>SUM(F20:Q20)</f>
        <v>813848056.61000001</v>
      </c>
      <c r="T20" s="36"/>
    </row>
    <row r="21" spans="3:20" x14ac:dyDescent="0.25">
      <c r="C21" s="26" t="s">
        <v>3</v>
      </c>
      <c r="D21" s="41">
        <v>309788386</v>
      </c>
      <c r="E21" s="41">
        <v>320275639.91000003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5">
        <v>21907193.710000001</v>
      </c>
      <c r="K21" s="42">
        <v>14926323.25</v>
      </c>
      <c r="L21" s="42">
        <v>15139578.220000001</v>
      </c>
      <c r="M21" s="42">
        <v>15525149</v>
      </c>
      <c r="N21" s="42">
        <v>15451551.65</v>
      </c>
      <c r="O21" s="44"/>
      <c r="P21" s="42"/>
      <c r="Q21" s="42"/>
      <c r="R21" s="42">
        <f t="shared" ref="R21:R83" si="2">SUM(F21:Q21)</f>
        <v>187244532.84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159317284.59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3">
        <v>12843121.109999999</v>
      </c>
      <c r="K24" s="42">
        <v>13053994.550000001</v>
      </c>
      <c r="L24" s="42">
        <v>13139868.800000001</v>
      </c>
      <c r="M24" s="42">
        <v>13213320.5</v>
      </c>
      <c r="N24" s="42">
        <v>13028825.779999999</v>
      </c>
      <c r="O24" s="44"/>
      <c r="P24" s="42"/>
      <c r="Q24" s="42"/>
      <c r="R24" s="42">
        <f t="shared" si="2"/>
        <v>107832802.77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431923775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17626126.32</v>
      </c>
      <c r="L25" s="39">
        <f t="shared" si="4"/>
        <v>16530293.33</v>
      </c>
      <c r="M25" s="39">
        <f t="shared" si="4"/>
        <v>24047045.259999998</v>
      </c>
      <c r="N25" s="39">
        <f t="shared" si="4"/>
        <v>19597483.399999999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159623227.58000001</v>
      </c>
      <c r="T25" s="36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5">
        <v>5870323.3099999996</v>
      </c>
      <c r="K26" s="42">
        <v>5578299.1100000003</v>
      </c>
      <c r="L26" s="42">
        <v>5582741.8200000003</v>
      </c>
      <c r="M26" s="42">
        <v>6009234.9699999997</v>
      </c>
      <c r="N26" s="42">
        <v>5000956.59</v>
      </c>
      <c r="O26" s="44"/>
      <c r="P26" s="42"/>
      <c r="Q26" s="42"/>
      <c r="R26" s="42">
        <f t="shared" si="2"/>
        <v>51771795.269999996</v>
      </c>
      <c r="T26" s="36"/>
    </row>
    <row r="27" spans="3:20" x14ac:dyDescent="0.25">
      <c r="C27" s="26" t="s">
        <v>9</v>
      </c>
      <c r="D27" s="41">
        <v>2561412</v>
      </c>
      <c r="E27" s="41">
        <v>4662191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5">
        <v>133732.70000000001</v>
      </c>
      <c r="K27" s="42">
        <v>667880</v>
      </c>
      <c r="L27" s="42">
        <v>262324.08</v>
      </c>
      <c r="M27" s="42">
        <v>232234.02</v>
      </c>
      <c r="N27" s="42">
        <v>201947.99</v>
      </c>
      <c r="O27" s="44"/>
      <c r="P27" s="42"/>
      <c r="Q27" s="42"/>
      <c r="R27" s="42">
        <f t="shared" si="2"/>
        <v>2641422.37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>
        <v>706630</v>
      </c>
      <c r="J28" s="45">
        <v>916185</v>
      </c>
      <c r="K28" s="42">
        <v>0</v>
      </c>
      <c r="L28" s="42">
        <v>520870</v>
      </c>
      <c r="M28" s="42">
        <v>1121090</v>
      </c>
      <c r="N28" s="42">
        <v>364272.5</v>
      </c>
      <c r="O28" s="44"/>
      <c r="P28" s="42"/>
      <c r="Q28" s="42"/>
      <c r="R28" s="42">
        <f t="shared" si="2"/>
        <v>4718580</v>
      </c>
      <c r="T28" s="36"/>
    </row>
    <row r="29" spans="3:20" x14ac:dyDescent="0.25">
      <c r="C29" s="26" t="s">
        <v>11</v>
      </c>
      <c r="D29" s="41">
        <v>1835600</v>
      </c>
      <c r="E29" s="41">
        <v>4185600</v>
      </c>
      <c r="F29" s="42">
        <v>0</v>
      </c>
      <c r="G29" s="42">
        <v>0</v>
      </c>
      <c r="H29" s="42"/>
      <c r="I29" s="42"/>
      <c r="J29" s="45">
        <v>1233095.19</v>
      </c>
      <c r="K29" s="42">
        <v>339276.08</v>
      </c>
      <c r="L29" s="42">
        <v>0</v>
      </c>
      <c r="M29" s="42">
        <v>538975</v>
      </c>
      <c r="N29" s="42">
        <v>214771.98</v>
      </c>
      <c r="O29" s="44"/>
      <c r="P29" s="42"/>
      <c r="Q29" s="42"/>
      <c r="R29" s="42">
        <f t="shared" si="2"/>
        <v>2326118.25</v>
      </c>
      <c r="T29" s="36"/>
    </row>
    <row r="30" spans="3:20" x14ac:dyDescent="0.25">
      <c r="C30" s="26" t="s">
        <v>12</v>
      </c>
      <c r="D30" s="41">
        <v>13308838</v>
      </c>
      <c r="E30" s="41">
        <v>37157882.75</v>
      </c>
      <c r="F30" s="42">
        <v>1030178.81</v>
      </c>
      <c r="G30" s="42">
        <v>589366.16</v>
      </c>
      <c r="H30" s="42">
        <v>887659.62</v>
      </c>
      <c r="I30" s="42">
        <v>711632</v>
      </c>
      <c r="J30" s="45">
        <v>595504.66</v>
      </c>
      <c r="K30" s="42">
        <v>1231103.56</v>
      </c>
      <c r="L30" s="42">
        <v>2555453.0299999998</v>
      </c>
      <c r="M30" s="42">
        <v>1362560.06</v>
      </c>
      <c r="N30" s="42">
        <v>2385782.94</v>
      </c>
      <c r="O30" s="44"/>
      <c r="P30" s="42"/>
      <c r="Q30" s="42"/>
      <c r="R30" s="42">
        <f t="shared" si="2"/>
        <v>11349240.84</v>
      </c>
      <c r="T30" s="36"/>
    </row>
    <row r="31" spans="3:20" x14ac:dyDescent="0.25">
      <c r="C31" s="26" t="s">
        <v>13</v>
      </c>
      <c r="D31" s="41">
        <v>51548146</v>
      </c>
      <c r="E31" s="41">
        <v>20946800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5">
        <v>1623673.09</v>
      </c>
      <c r="K31" s="42">
        <v>3439637.06</v>
      </c>
      <c r="L31" s="42">
        <v>1322564.47</v>
      </c>
      <c r="M31" s="42">
        <v>1666183.31</v>
      </c>
      <c r="N31" s="42">
        <v>352092</v>
      </c>
      <c r="O31" s="44"/>
      <c r="P31" s="42"/>
      <c r="Q31" s="42"/>
      <c r="R31" s="42">
        <f t="shared" si="2"/>
        <v>17189697.66</v>
      </c>
      <c r="T31" s="36"/>
    </row>
    <row r="32" spans="3:20" x14ac:dyDescent="0.25">
      <c r="C32" s="26" t="s">
        <v>14</v>
      </c>
      <c r="D32" s="41">
        <v>74864050</v>
      </c>
      <c r="E32" s="41">
        <v>171756448.59999999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5">
        <v>1772195.68</v>
      </c>
      <c r="K32" s="42">
        <v>292908.83</v>
      </c>
      <c r="L32" s="42">
        <v>5667158.4800000004</v>
      </c>
      <c r="M32" s="42">
        <v>8929208.7799999993</v>
      </c>
      <c r="N32" s="42">
        <v>6476514.3899999997</v>
      </c>
      <c r="O32" s="44"/>
      <c r="P32" s="42"/>
      <c r="Q32" s="42"/>
      <c r="R32" s="42">
        <f t="shared" si="2"/>
        <v>37762261.859999999</v>
      </c>
      <c r="T32" s="36"/>
    </row>
    <row r="33" spans="3:20" x14ac:dyDescent="0.25">
      <c r="C33" s="26" t="s">
        <v>15</v>
      </c>
      <c r="D33" s="41">
        <v>64112959</v>
      </c>
      <c r="E33" s="41">
        <v>83008651.650000006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>
        <v>5540286.8799999999</v>
      </c>
      <c r="L33" s="42">
        <v>588501.44999999995</v>
      </c>
      <c r="M33" s="42">
        <v>2923927.04</v>
      </c>
      <c r="N33" s="42">
        <v>4457185.01</v>
      </c>
      <c r="O33" s="44"/>
      <c r="P33" s="42"/>
      <c r="Q33" s="42"/>
      <c r="R33" s="42">
        <f t="shared" si="2"/>
        <v>26317802</v>
      </c>
      <c r="T33" s="36"/>
    </row>
    <row r="34" spans="3:20" x14ac:dyDescent="0.25">
      <c r="C34" s="26" t="s">
        <v>16</v>
      </c>
      <c r="D34" s="41">
        <v>3135200</v>
      </c>
      <c r="E34" s="41">
        <v>14096075</v>
      </c>
      <c r="F34" s="42">
        <v>0</v>
      </c>
      <c r="G34" s="42">
        <v>1300065</v>
      </c>
      <c r="H34" s="42">
        <v>0</v>
      </c>
      <c r="I34" s="42"/>
      <c r="J34" s="43">
        <v>2271237.4500000002</v>
      </c>
      <c r="K34" s="42">
        <v>536734.80000000005</v>
      </c>
      <c r="L34" s="42">
        <v>30680</v>
      </c>
      <c r="M34" s="42">
        <v>1263632.08</v>
      </c>
      <c r="N34" s="42">
        <v>143960</v>
      </c>
      <c r="O34" s="44"/>
      <c r="P34" s="42"/>
      <c r="Q34" s="42"/>
      <c r="R34" s="42">
        <f t="shared" si="2"/>
        <v>5546309.3300000001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266958046.71000001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8447415.2599999998</v>
      </c>
      <c r="L35" s="39">
        <f t="shared" si="5"/>
        <v>2494242.8899999997</v>
      </c>
      <c r="M35" s="39">
        <f t="shared" si="5"/>
        <v>1351717.11</v>
      </c>
      <c r="N35" s="39">
        <f>SUM(N36:N44)</f>
        <v>2037962.2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49494805.360000007</v>
      </c>
      <c r="T35" s="36"/>
    </row>
    <row r="36" spans="3:20" x14ac:dyDescent="0.25">
      <c r="C36" s="26" t="s">
        <v>18</v>
      </c>
      <c r="D36" s="41">
        <v>4259852</v>
      </c>
      <c r="E36" s="41">
        <v>15796852</v>
      </c>
      <c r="F36" s="42"/>
      <c r="G36" s="42">
        <v>3125558.19</v>
      </c>
      <c r="H36" s="42">
        <v>44876.58</v>
      </c>
      <c r="I36" s="42">
        <v>1761829.6</v>
      </c>
      <c r="J36" s="45">
        <v>432015</v>
      </c>
      <c r="K36" s="42">
        <v>122000</v>
      </c>
      <c r="L36" s="42">
        <v>1429768.19</v>
      </c>
      <c r="M36" s="42">
        <v>233335.85</v>
      </c>
      <c r="N36" s="42">
        <v>1014507.83</v>
      </c>
      <c r="O36" s="44"/>
      <c r="P36" s="42"/>
      <c r="Q36" s="42"/>
      <c r="R36" s="42">
        <f t="shared" si="2"/>
        <v>8163891.2400000002</v>
      </c>
      <c r="T36" s="36"/>
    </row>
    <row r="37" spans="3:20" x14ac:dyDescent="0.25">
      <c r="C37" s="26" t="s">
        <v>19</v>
      </c>
      <c r="D37" s="41">
        <v>285525431</v>
      </c>
      <c r="E37" s="41">
        <v>1272809.49</v>
      </c>
      <c r="F37" s="42"/>
      <c r="G37" s="42">
        <v>9676</v>
      </c>
      <c r="H37" s="42"/>
      <c r="I37" s="42">
        <v>0</v>
      </c>
      <c r="J37" s="45">
        <v>337491.4</v>
      </c>
      <c r="K37" s="42">
        <v>0</v>
      </c>
      <c r="L37" s="42">
        <v>0</v>
      </c>
      <c r="M37" s="42">
        <v>41677.599999999999</v>
      </c>
      <c r="N37" s="42">
        <v>7327.8</v>
      </c>
      <c r="O37" s="44"/>
      <c r="P37" s="42"/>
      <c r="Q37" s="42"/>
      <c r="R37" s="42">
        <f t="shared" si="2"/>
        <v>396172.79999999999</v>
      </c>
      <c r="T37" s="36"/>
    </row>
    <row r="38" spans="3:20" x14ac:dyDescent="0.25">
      <c r="C38" s="26" t="s">
        <v>20</v>
      </c>
      <c r="D38" s="41">
        <v>5568086</v>
      </c>
      <c r="E38" s="41">
        <v>12591611.140000001</v>
      </c>
      <c r="F38" s="42"/>
      <c r="G38" s="42">
        <v>165343.96</v>
      </c>
      <c r="H38" s="42"/>
      <c r="I38" s="42">
        <v>21077.16</v>
      </c>
      <c r="J38" s="45">
        <v>1796980</v>
      </c>
      <c r="K38" s="42">
        <v>2912152.58</v>
      </c>
      <c r="L38" s="42">
        <v>59010</v>
      </c>
      <c r="M38" s="42">
        <v>67627.199999999997</v>
      </c>
      <c r="N38" s="42">
        <v>40120</v>
      </c>
      <c r="O38" s="44"/>
      <c r="P38" s="42"/>
      <c r="Q38" s="42"/>
      <c r="R38" s="42">
        <f t="shared" si="2"/>
        <v>5062310.9000000004</v>
      </c>
      <c r="T38" s="36"/>
    </row>
    <row r="39" spans="3:20" x14ac:dyDescent="0.25">
      <c r="C39" s="26" t="s">
        <v>21</v>
      </c>
      <c r="D39" s="41">
        <v>9864</v>
      </c>
      <c r="E39" s="41">
        <v>2679402</v>
      </c>
      <c r="F39" s="42"/>
      <c r="G39" s="42">
        <v>0</v>
      </c>
      <c r="H39" s="42"/>
      <c r="I39" s="42">
        <v>1205317.22</v>
      </c>
      <c r="J39" s="45">
        <v>8500</v>
      </c>
      <c r="K39" s="42">
        <v>45017.59</v>
      </c>
      <c r="L39" s="42">
        <v>0</v>
      </c>
      <c r="M39" s="42">
        <v>500</v>
      </c>
      <c r="N39" s="42">
        <v>0</v>
      </c>
      <c r="O39" s="44"/>
      <c r="P39" s="42"/>
      <c r="Q39" s="42"/>
      <c r="R39" s="42">
        <f t="shared" si="2"/>
        <v>1259334.81</v>
      </c>
      <c r="T39" s="36"/>
    </row>
    <row r="40" spans="3:20" x14ac:dyDescent="0.25">
      <c r="C40" s="26" t="s">
        <v>22</v>
      </c>
      <c r="D40" s="41">
        <v>1443696</v>
      </c>
      <c r="E40" s="41">
        <v>5815435.1399999997</v>
      </c>
      <c r="F40" s="42"/>
      <c r="G40" s="42">
        <v>0</v>
      </c>
      <c r="H40" s="42">
        <v>4654996.16</v>
      </c>
      <c r="I40" s="42">
        <v>17089.650000000001</v>
      </c>
      <c r="J40" s="45">
        <v>590860.38</v>
      </c>
      <c r="K40" s="42">
        <v>21523.200000000001</v>
      </c>
      <c r="L40" s="42">
        <v>0</v>
      </c>
      <c r="M40" s="42">
        <v>6504.99</v>
      </c>
      <c r="N40" s="42">
        <v>173113.32</v>
      </c>
      <c r="O40" s="44"/>
      <c r="P40" s="42"/>
      <c r="Q40" s="42"/>
      <c r="R40" s="42">
        <f t="shared" si="2"/>
        <v>5464087.7000000011</v>
      </c>
      <c r="T40" s="36"/>
    </row>
    <row r="41" spans="3:20" x14ac:dyDescent="0.25">
      <c r="C41" s="26" t="s">
        <v>23</v>
      </c>
      <c r="D41" s="41">
        <v>67480</v>
      </c>
      <c r="E41" s="41">
        <v>3450314</v>
      </c>
      <c r="F41" s="42"/>
      <c r="G41" s="42">
        <v>19526.64</v>
      </c>
      <c r="H41" s="42"/>
      <c r="I41" s="42">
        <v>751770.18</v>
      </c>
      <c r="J41" s="45">
        <v>90889.99</v>
      </c>
      <c r="K41" s="42">
        <v>293030.58</v>
      </c>
      <c r="L41" s="42">
        <v>0</v>
      </c>
      <c r="M41" s="42">
        <v>22257.09</v>
      </c>
      <c r="N41" s="42">
        <v>53831.29</v>
      </c>
      <c r="O41" s="44"/>
      <c r="P41" s="42"/>
      <c r="Q41" s="42"/>
      <c r="R41" s="42">
        <f t="shared" si="2"/>
        <v>1231305.7700000003</v>
      </c>
      <c r="T41" s="36"/>
    </row>
    <row r="42" spans="3:20" x14ac:dyDescent="0.25">
      <c r="C42" s="26" t="s">
        <v>24</v>
      </c>
      <c r="D42" s="41">
        <v>70006100</v>
      </c>
      <c r="E42" s="41">
        <v>64314400.979999997</v>
      </c>
      <c r="F42" s="42"/>
      <c r="G42" s="42">
        <v>3408300</v>
      </c>
      <c r="H42" s="42">
        <v>28782</v>
      </c>
      <c r="I42" s="42">
        <v>379841</v>
      </c>
      <c r="J42" s="45">
        <v>60000</v>
      </c>
      <c r="K42" s="42">
        <v>324629.8</v>
      </c>
      <c r="L42" s="42">
        <v>341911.2</v>
      </c>
      <c r="M42" s="42">
        <v>90507.21</v>
      </c>
      <c r="N42" s="42">
        <v>17503.2</v>
      </c>
      <c r="O42" s="44"/>
      <c r="P42" s="42"/>
      <c r="Q42" s="42"/>
      <c r="R42" s="42">
        <f t="shared" si="2"/>
        <v>4651474.41</v>
      </c>
      <c r="T42" s="36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>
        <v>0</v>
      </c>
      <c r="M43" s="42">
        <v>0</v>
      </c>
      <c r="N43" s="42">
        <v>0</v>
      </c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161037221.96000001</v>
      </c>
      <c r="F44" s="42"/>
      <c r="G44" s="42">
        <v>1074535.21</v>
      </c>
      <c r="H44" s="42">
        <v>195208.06</v>
      </c>
      <c r="I44" s="42">
        <v>1082052.52</v>
      </c>
      <c r="J44" s="45">
        <v>13900951</v>
      </c>
      <c r="K44" s="42">
        <v>4729061.51</v>
      </c>
      <c r="L44" s="42">
        <v>663553.5</v>
      </c>
      <c r="M44" s="42">
        <v>889307.17</v>
      </c>
      <c r="N44" s="42">
        <v>731558.76</v>
      </c>
      <c r="O44" s="44"/>
      <c r="P44" s="42"/>
      <c r="Q44" s="42"/>
      <c r="R44" s="42">
        <f t="shared" si="2"/>
        <v>23266227.73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476366088.79000002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560099.98</v>
      </c>
      <c r="L61" s="39">
        <f t="shared" si="9"/>
        <v>4082650.1300000004</v>
      </c>
      <c r="M61" s="39">
        <f t="shared" si="9"/>
        <v>12111124.02</v>
      </c>
      <c r="N61" s="39">
        <f>SUM(N62:N70)</f>
        <v>5497663.2400000002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172961121.11000001</v>
      </c>
      <c r="T61" s="36"/>
    </row>
    <row r="62" spans="3:20" x14ac:dyDescent="0.25">
      <c r="C62" s="26" t="s">
        <v>44</v>
      </c>
      <c r="D62" s="41">
        <v>146707780</v>
      </c>
      <c r="E62" s="41">
        <v>152812506.75</v>
      </c>
      <c r="F62" s="42"/>
      <c r="G62" s="42">
        <v>0</v>
      </c>
      <c r="H62" s="42"/>
      <c r="I62" s="42">
        <v>15158873.550000001</v>
      </c>
      <c r="J62" s="43">
        <v>441150.32</v>
      </c>
      <c r="K62" s="42">
        <v>560099.98</v>
      </c>
      <c r="L62" s="42">
        <v>2898839.38</v>
      </c>
      <c r="M62" s="42">
        <v>10614359.01</v>
      </c>
      <c r="N62" s="42">
        <v>282757.5</v>
      </c>
      <c r="O62" s="44"/>
      <c r="P62" s="42"/>
      <c r="Q62" s="42"/>
      <c r="R62" s="42">
        <f t="shared" si="2"/>
        <v>29956079.740000002</v>
      </c>
      <c r="T62" s="36"/>
    </row>
    <row r="63" spans="3:20" x14ac:dyDescent="0.25">
      <c r="C63" s="26" t="s">
        <v>45</v>
      </c>
      <c r="D63" s="41">
        <v>1202800</v>
      </c>
      <c r="E63" s="41">
        <v>15684390</v>
      </c>
      <c r="F63" s="42"/>
      <c r="G63" s="42">
        <v>0</v>
      </c>
      <c r="H63" s="42"/>
      <c r="I63" s="42">
        <v>0</v>
      </c>
      <c r="J63" s="42">
        <v>0</v>
      </c>
      <c r="K63" s="42"/>
      <c r="L63" s="42">
        <v>1170000.03</v>
      </c>
      <c r="M63" s="42">
        <v>0</v>
      </c>
      <c r="N63" s="42">
        <v>3245839.3</v>
      </c>
      <c r="O63" s="44"/>
      <c r="P63" s="42"/>
      <c r="Q63" s="42"/>
      <c r="R63" s="42">
        <f t="shared" si="2"/>
        <v>4415839.33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>
        <v>0</v>
      </c>
      <c r="M64" s="42">
        <v>0</v>
      </c>
      <c r="N64" s="42">
        <v>0</v>
      </c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147350740.5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>
        <v>0</v>
      </c>
      <c r="M65" s="42">
        <v>0</v>
      </c>
      <c r="N65" s="42">
        <v>0</v>
      </c>
      <c r="O65" s="44"/>
      <c r="P65" s="42"/>
      <c r="Q65" s="42"/>
      <c r="R65" s="42">
        <f t="shared" si="2"/>
        <v>132330100</v>
      </c>
      <c r="T65" s="36"/>
    </row>
    <row r="66" spans="3:20" x14ac:dyDescent="0.25">
      <c r="C66" s="26" t="s">
        <v>48</v>
      </c>
      <c r="D66" s="41">
        <v>3620300</v>
      </c>
      <c r="E66" s="41">
        <v>17351639.789999999</v>
      </c>
      <c r="F66" s="42"/>
      <c r="G66" s="42">
        <v>2253035.5</v>
      </c>
      <c r="H66" s="42">
        <v>0</v>
      </c>
      <c r="I66" s="42">
        <v>243792.8</v>
      </c>
      <c r="J66" s="43">
        <v>33000.019999999997</v>
      </c>
      <c r="K66" s="42"/>
      <c r="L66" s="42">
        <v>13810.72</v>
      </c>
      <c r="M66" s="42">
        <v>12093.01</v>
      </c>
      <c r="N66" s="42">
        <v>1638187.36</v>
      </c>
      <c r="O66" s="44"/>
      <c r="P66" s="42"/>
      <c r="Q66" s="42"/>
      <c r="R66" s="42">
        <f t="shared" si="2"/>
        <v>4193919.41</v>
      </c>
      <c r="T66" s="36"/>
    </row>
    <row r="67" spans="3:20" x14ac:dyDescent="0.25">
      <c r="C67" s="26" t="s">
        <v>49</v>
      </c>
      <c r="D67" s="41">
        <v>365000</v>
      </c>
      <c r="E67" s="41">
        <v>3171977.75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>
        <v>71083.199999999997</v>
      </c>
      <c r="O67" s="44"/>
      <c r="P67" s="42"/>
      <c r="Q67" s="42"/>
      <c r="R67" s="42">
        <f t="shared" si="2"/>
        <v>320714.75</v>
      </c>
      <c r="T67" s="36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139915234</v>
      </c>
      <c r="F69" s="42"/>
      <c r="G69" s="42"/>
      <c r="H69" s="42"/>
      <c r="I69" s="42"/>
      <c r="J69" s="42"/>
      <c r="K69" s="42"/>
      <c r="L69" s="42"/>
      <c r="M69" s="42">
        <v>1484672</v>
      </c>
      <c r="N69" s="42">
        <v>259795.88</v>
      </c>
      <c r="O69" s="42"/>
      <c r="P69" s="42"/>
      <c r="Q69" s="42"/>
      <c r="R69" s="42">
        <f t="shared" si="2"/>
        <v>1744467.88</v>
      </c>
      <c r="T69" s="36"/>
    </row>
    <row r="70" spans="3:20" x14ac:dyDescent="0.25">
      <c r="C70" s="26" t="s">
        <v>52</v>
      </c>
      <c r="D70" s="41">
        <v>73200</v>
      </c>
      <c r="E70" s="41">
        <v>36600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155147685.5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199370.44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199370.44</v>
      </c>
      <c r="T71" s="36"/>
    </row>
    <row r="72" spans="3:20" x14ac:dyDescent="0.25">
      <c r="C72" s="26" t="s">
        <v>54</v>
      </c>
      <c r="D72" s="41">
        <v>90000000</v>
      </c>
      <c r="E72" s="41">
        <v>154547685.5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>
        <v>199370.44</v>
      </c>
      <c r="L73" s="42">
        <v>0</v>
      </c>
      <c r="M73" s="42"/>
      <c r="N73" s="42">
        <v>0</v>
      </c>
      <c r="O73" s="42"/>
      <c r="P73" s="42"/>
      <c r="Q73" s="42"/>
      <c r="R73" s="42">
        <f t="shared" si="2"/>
        <v>199370.44</v>
      </c>
      <c r="T73" s="36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hidden="1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hidden="1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hidden="1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hidden="1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hidden="1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2458469373</v>
      </c>
      <c r="E92" s="49">
        <f>+E19+E25+E35+E45+E61+E71</f>
        <v>3075098547</v>
      </c>
      <c r="F92" s="49">
        <f>+F19+F25+F35+F61+F71</f>
        <v>105984222.11</v>
      </c>
      <c r="G92" s="49">
        <f t="shared" ref="G92:J92" si="24">+G19+G25+G35+G61+G71</f>
        <v>152731864.07999998</v>
      </c>
      <c r="H92" s="49">
        <f t="shared" si="24"/>
        <v>231727495.07999998</v>
      </c>
      <c r="I92" s="49">
        <f t="shared" si="24"/>
        <v>202913719.97</v>
      </c>
      <c r="J92" s="49">
        <f t="shared" si="24"/>
        <v>175465286.78999999</v>
      </c>
      <c r="K92" s="49">
        <f>+K19+K25+K35+K61+K71</f>
        <v>154907261.88999999</v>
      </c>
      <c r="L92" s="49">
        <f>+L19+L25+L35+L61</f>
        <v>145279070.53999999</v>
      </c>
      <c r="M92" s="49">
        <f t="shared" ref="M92" si="25">+M19+M25+M35+M61</f>
        <v>168083886.82000002</v>
      </c>
      <c r="N92" s="49">
        <f>+N25+N35+N19+N61</f>
        <v>154111109.43000001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1491203916.71</v>
      </c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  <c r="K95" s="23"/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9" fitToHeight="0" orientation="landscape" r:id="rId1"/>
  <rowBreaks count="1" manualBreakCount="1">
    <brk id="60" max="16383" man="1"/>
  </rowBreaks>
  <ignoredErrors>
    <ignoredError sqref="N9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2023-10-03T22:58:12Z</cp:lastPrinted>
  <dcterms:created xsi:type="dcterms:W3CDTF">2021-07-29T18:58:50Z</dcterms:created>
  <dcterms:modified xsi:type="dcterms:W3CDTF">2023-10-06T18:23:48Z</dcterms:modified>
</cp:coreProperties>
</file>