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34E78AB4-3216-49D1-A132-C7F8CD2E43D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-Ejecu'!$A$2:$S$108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8" i="4"/>
  <c r="E26" i="4"/>
  <c r="E25" i="4" s="1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Q92" i="4" s="1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R76" i="4" l="1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E83" i="4" l="1"/>
  <c r="D19" i="4" l="1"/>
  <c r="D25" i="4"/>
  <c r="D35" i="4"/>
  <c r="D61" i="4"/>
  <c r="E35" i="4" l="1"/>
  <c r="R28" i="4"/>
  <c r="E61" i="4"/>
  <c r="D45" i="4"/>
  <c r="D92" i="4" s="1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R20" i="4"/>
  <c r="G19" i="4"/>
  <c r="F19" i="4"/>
  <c r="E19" i="4"/>
  <c r="E92" i="4" l="1"/>
  <c r="R19" i="4"/>
  <c r="G92" i="4"/>
  <c r="M92" i="4"/>
  <c r="O92" i="4"/>
  <c r="L92" i="4"/>
  <c r="F92" i="4"/>
  <c r="P92" i="4"/>
  <c r="J92" i="4"/>
  <c r="R61" i="4"/>
  <c r="R25" i="4"/>
  <c r="R21" i="4"/>
  <c r="R24" i="4"/>
  <c r="K92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<sst xmlns="http://schemas.openxmlformats.org/spreadsheetml/2006/main" count="294" uniqueCount="123">
  <si>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</si>
  <si>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</si>
  <si>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</si>
  <si>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</si>
  <si>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</si>
  <si>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</si>
  <si>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</si>
  <si>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</si>
  <si>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</si>
  <si>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</si>
  <si>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</si>
  <si>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</si>
  <si>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</si>
  <si>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</si>
  <si>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</si>
  <si>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</si>
  <si>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</si>
  <si>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</si>
  <si>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</si>
  <si>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</si>
  <si>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</si>
  <si>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</si>
  <si>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</si>
  <si>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</si>
  <si>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</si>
  <si>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</si>
  <si>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</si>
  <si>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</si>
  <si>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</si>
  <si>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</si>
  <si>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</si>
  <si>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</si>
  <si>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</si>
  <si>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</si>
  <si>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</si>
  <si>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</si>
  <si>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</si>
  <si>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</si>
  <si>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</si>
  <si>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</si>
  <si>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</si>
  <si>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</si>
  <si>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</si>
  <si>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</si>
  <si>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</si>
  <si>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</si>
  <si>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</si>
  <si>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</si>
  <si>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</si>
  <si>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</si>
  <si>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</si>
  <si>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</si>
  <si>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</si>
  <si>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</si>
  <si>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</si>
  <si>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</si>
  <si>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</si>
  <si>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</si>
  <si>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</si>
  <si>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</si>
  <si>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</si>
  <si>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</si>
  <si>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</si>
  <si>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</si>
  <si>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</si>
  <si>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</si>
  <si>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</si>
  <si>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</si>
  <si>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</si>
  <si>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</si>
  <si>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</si>
  <si>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</si>
  <si>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</si>
  <si>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</si>
  <si>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</si>
  <si>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</si>
  <si>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</si>
  <si>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</si>
  <si>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</si>
  <si>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</si>
  <si>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</si>
  <si>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</si>
  <si>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</si>
  <si>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</si>
  <si>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</si>
  <si>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</si>
  <si>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</si>
  <si>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</si>
  <si>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</si>
  <si>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</si>
  <si>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</si>
  <si>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</si>
  <si>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</si>
  <si>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</si>
  <si>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</si>
  <si>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</si>
  <si>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</si>
  <si>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</si>
  <si>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</si>
  <si>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</si>
  <si>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</si>
  <si>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</si>
  <si>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</si>
  <si>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</si>
  <si>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</si>
  <si>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</si>
  <si>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</si>
  <si>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</si>
  <si>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</si>
  <si>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</si>
  <si>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</si>
  <si>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</si>
  <si>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</si>
  <si>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</si>
  <si>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</si>
  <si>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</si>
  <si>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</si>
  <si>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</si>
  <si>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</si>
  <si>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</si>
  <si>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</si>
  <si>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</si>
  <si>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01-02-2024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</si>
</sst>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1312128</xdr:colOff>
      <xdr:row>1</xdr:row>
      <xdr:rowOff>84431</xdr:rowOff>
    </xdr:from>
    <xdr:to>
      <xdr:col>8</xdr:col>
      <xdr:colOff>204455</xdr:colOff>
      <xdr:row>9</xdr:row>
      <xdr:rowOff>22948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8639" y="272838"/>
          <a:ext cx="2199908" cy="1445769"/>
        </a:xfrm>
        <a:prstGeom prst="rect">
          <a:avLst/>
        </a:prstGeom>
      </xdr:spPr>
    </xdr:pic>
    <xdr:clientData/>
  </xdr:twoCellAnchor>
  <xdr:twoCellAnchor editAs="oneCell">
    <xdr:from>
      <xdr:col>4</xdr:col>
      <xdr:colOff>1513297</xdr:colOff>
      <xdr:row>97</xdr:row>
      <xdr:rowOff>41868</xdr:rowOff>
    </xdr:from>
    <xdr:to>
      <xdr:col>6</xdr:col>
      <xdr:colOff>50720</xdr:colOff>
      <xdr:row>105</xdr:row>
      <xdr:rowOff>47729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127" y="18631319"/>
          <a:ext cx="1876406" cy="1513113"/>
        </a:xfrm>
        <a:prstGeom prst="rect">
          <a:avLst/>
        </a:prstGeom>
      </xdr:spPr>
    </xdr:pic>
    <xdr:clientData/>
  </xdr:twoCellAnchor>
  <xdr:twoCellAnchor editAs="oneCell">
    <xdr:from>
      <xdr:col>9</xdr:col>
      <xdr:colOff>282610</xdr:colOff>
      <xdr:row>96</xdr:row>
      <xdr:rowOff>157006</xdr:rowOff>
    </xdr:from>
    <xdr:to>
      <xdr:col>11</xdr:col>
      <xdr:colOff>334946</xdr:colOff>
      <xdr:row>105</xdr:row>
      <xdr:rowOff>154333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A346BB-2962-42C8-8172-1D1002CF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5907" y="18558050"/>
          <a:ext cx="1810797" cy="16929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view="pageBreakPreview" topLeftCell="C85" zoomScale="91" zoomScaleNormal="91" zoomScaleSheetLayoutView="91" workbookViewId="0">
      <selection activeCell="L121" sqref="L121"/>
    </sheetView>
  </sheetViews>
  <sheetFormatPr baseColWidth="10" defaultColWidth="11.42578125" defaultRowHeight="15" x14ac:dyDescent="0.25"/>
  <cols>
    <col min="1" max="2" width="0" hidden="1" customWidth="1"/>
    <col min="3" max="3" width="103.28515625" customWidth="1"/>
    <col min="4" max="4" width="23.7109375" style="23" customWidth="1"/>
    <col min="5" max="5" width="25.42578125" style="23" customWidth="1"/>
    <col min="6" max="6" width="24.7109375" customWidth="1"/>
    <col min="7" max="7" width="14.5703125" customWidth="1"/>
    <col min="8" max="8" width="10.28515625" customWidth="1"/>
    <col min="9" max="9" width="10.85546875" customWidth="1"/>
    <col min="10" max="10" width="14.42578125" customWidth="1"/>
    <col min="11" max="11" width="11.85546875" customWidth="1"/>
    <col min="12" max="12" width="14.140625" customWidth="1"/>
    <col min="13" max="13" width="13" customWidth="1"/>
    <col min="14" max="14" width="12.5703125" bestFit="1" customWidth="1"/>
    <col min="15" max="15" width="13.5703125" customWidth="1"/>
    <col min="16" max="16" width="17.5703125" customWidth="1"/>
    <col min="17" max="17" width="21" customWidth="1"/>
    <col min="18" max="18" width="23.5703125" customWidth="1"/>
    <col min="19" max="19" width="1.7109375" customWidth="1"/>
    <col min="20" max="20" width="16.42578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2024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7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7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1874710306</v>
      </c>
      <c r="E19" s="39">
        <f>SUM(E20:E24)</f>
        <v>1874710306</v>
      </c>
      <c r="F19" s="40">
        <f>+F20+F21+F22+F23+F24</f>
        <v>135601560.83000001</v>
      </c>
      <c r="G19" s="40">
        <f t="shared" ref="G19" si="0">+G20+G21+G22+G23+G24</f>
        <v>0</v>
      </c>
      <c r="H19" s="39">
        <f>SUM(H20:H24)</f>
        <v>0</v>
      </c>
      <c r="I19" s="39">
        <f t="shared" ref="I19:Q19" si="1">SUM(I20:I24)</f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>SUM(N20:N24)</f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135601560.83000001</v>
      </c>
    </row>
    <row r="20" spans="3:20" x14ac:dyDescent="0.25">
      <c r="C20" s="26" t="s">
        <v>2</v>
      </c>
      <c r="D20" s="41">
        <v>1310411394</v>
      </c>
      <c r="E20" s="41">
        <v>1335970164</v>
      </c>
      <c r="F20" s="42">
        <v>105315040.87</v>
      </c>
      <c r="G20" s="42">
        <v>0</v>
      </c>
      <c r="H20" s="42"/>
      <c r="I20" s="42"/>
      <c r="J20" s="43"/>
      <c r="K20" s="42"/>
      <c r="L20" s="42"/>
      <c r="M20" s="42"/>
      <c r="N20" s="42"/>
      <c r="O20" s="44"/>
      <c r="P20" s="42"/>
      <c r="Q20" s="42"/>
      <c r="R20" s="42">
        <f t="shared" ref="R20:R83" si="2">SUM(F20:Q20)</f>
        <v>105315040.87</v>
      </c>
      <c r="T20" s="36"/>
    </row>
    <row r="21" spans="3:20" x14ac:dyDescent="0.25">
      <c r="C21" s="26" t="s">
        <v>3</v>
      </c>
      <c r="D21" s="41">
        <v>398171828</v>
      </c>
      <c r="E21" s="41">
        <v>367966814.55000001</v>
      </c>
      <c r="F21" s="42">
        <v>16405478.74</v>
      </c>
      <c r="G21" s="42">
        <v>0</v>
      </c>
      <c r="H21" s="42"/>
      <c r="I21" s="42"/>
      <c r="J21" s="43"/>
      <c r="K21" s="42"/>
      <c r="L21" s="42"/>
      <c r="M21" s="42"/>
      <c r="N21" s="42"/>
      <c r="O21" s="44"/>
      <c r="P21" s="42"/>
      <c r="Q21" s="42"/>
      <c r="R21" s="42">
        <f t="shared" si="2"/>
        <v>16405478.74</v>
      </c>
      <c r="T21" s="36"/>
    </row>
    <row r="22" spans="3:20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2"/>
      <c r="R22" s="42"/>
      <c r="S22" s="17"/>
      <c r="T22" s="36"/>
    </row>
    <row r="23" spans="3:20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2"/>
      <c r="R23" s="42"/>
      <c r="T23" s="36"/>
    </row>
    <row r="24" spans="3:20" x14ac:dyDescent="0.25">
      <c r="C24" s="26" t="s">
        <v>6</v>
      </c>
      <c r="D24" s="41">
        <v>166127084</v>
      </c>
      <c r="E24" s="41">
        <v>170773327.44999999</v>
      </c>
      <c r="F24" s="42">
        <v>13881041.220000001</v>
      </c>
      <c r="G24" s="42">
        <v>0</v>
      </c>
      <c r="H24" s="42"/>
      <c r="I24" s="42"/>
      <c r="J24" s="43"/>
      <c r="K24" s="42"/>
      <c r="L24" s="42"/>
      <c r="M24" s="42"/>
      <c r="N24" s="42"/>
      <c r="O24" s="44"/>
      <c r="P24" s="42"/>
      <c r="Q24" s="42"/>
      <c r="R24" s="42">
        <f t="shared" si="2"/>
        <v>13881041.220000001</v>
      </c>
      <c r="T24" s="36"/>
    </row>
    <row r="25" spans="3:20" x14ac:dyDescent="0.25">
      <c r="C25" s="25" t="s">
        <v>7</v>
      </c>
      <c r="D25" s="39">
        <f>SUM(D26:D34)</f>
        <v>319516882</v>
      </c>
      <c r="E25" s="39">
        <f>SUM(E26:E34)</f>
        <v>319516882</v>
      </c>
      <c r="F25" s="40">
        <f>+F26+F27+F28+F29+F30+F31+F32+F33+F34</f>
        <v>6180500.8600000003</v>
      </c>
      <c r="G25" s="40">
        <f t="shared" ref="G25" si="3">+G26+G27+G28+G29+G30+G31+G32+G33+G34</f>
        <v>0</v>
      </c>
      <c r="H25" s="39">
        <f>+H26+H27+H28+H29+H30+H31+H32+H33+H34</f>
        <v>0</v>
      </c>
      <c r="I25" s="39">
        <f t="shared" ref="I25:Q25" si="4">+I26+I27+I28+I29+I30+I31+I32+I33+I34</f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6180500.8600000003</v>
      </c>
      <c r="T25" s="36"/>
    </row>
    <row r="26" spans="3:20" x14ac:dyDescent="0.25">
      <c r="C26" s="26" t="s">
        <v>8</v>
      </c>
      <c r="D26" s="41">
        <v>88420299</v>
      </c>
      <c r="E26" s="41">
        <f>+D26</f>
        <v>88420299</v>
      </c>
      <c r="F26" s="42">
        <v>5090716.9800000004</v>
      </c>
      <c r="G26" s="42"/>
      <c r="H26" s="42"/>
      <c r="I26" s="42"/>
      <c r="J26" s="45"/>
      <c r="K26" s="42"/>
      <c r="L26" s="42"/>
      <c r="M26" s="42"/>
      <c r="N26" s="42"/>
      <c r="O26" s="44"/>
      <c r="P26" s="42"/>
      <c r="Q26" s="42"/>
      <c r="R26" s="42">
        <f t="shared" si="2"/>
        <v>5090716.9800000004</v>
      </c>
      <c r="T26" s="36"/>
    </row>
    <row r="27" spans="3:20" x14ac:dyDescent="0.25">
      <c r="C27" s="26" t="s">
        <v>9</v>
      </c>
      <c r="D27" s="41">
        <v>5604444</v>
      </c>
      <c r="E27" s="41">
        <v>7504444</v>
      </c>
      <c r="F27" s="42">
        <v>0</v>
      </c>
      <c r="G27" s="42"/>
      <c r="H27" s="42"/>
      <c r="I27" s="42"/>
      <c r="J27" s="45"/>
      <c r="K27" s="42"/>
      <c r="L27" s="42"/>
      <c r="M27" s="42"/>
      <c r="N27" s="42"/>
      <c r="O27" s="44"/>
      <c r="P27" s="42"/>
      <c r="Q27" s="42"/>
      <c r="R27" s="42">
        <f t="shared" si="2"/>
        <v>0</v>
      </c>
      <c r="T27" s="36"/>
    </row>
    <row r="28" spans="3:20" x14ac:dyDescent="0.25">
      <c r="C28" s="26" t="s">
        <v>10</v>
      </c>
      <c r="D28" s="41">
        <v>13374921</v>
      </c>
      <c r="E28" s="41">
        <f>+D28</f>
        <v>13374921</v>
      </c>
      <c r="F28" s="42">
        <v>0</v>
      </c>
      <c r="G28" s="42"/>
      <c r="H28" s="42"/>
      <c r="I28" s="42"/>
      <c r="J28" s="45"/>
      <c r="K28" s="42"/>
      <c r="L28" s="42"/>
      <c r="M28" s="42"/>
      <c r="N28" s="42"/>
      <c r="O28" s="44"/>
      <c r="P28" s="42"/>
      <c r="Q28" s="42"/>
      <c r="R28" s="42">
        <f t="shared" si="2"/>
        <v>0</v>
      </c>
      <c r="T28" s="36"/>
    </row>
    <row r="29" spans="3:20" x14ac:dyDescent="0.25">
      <c r="C29" s="26" t="s">
        <v>11</v>
      </c>
      <c r="D29" s="41">
        <v>9807320</v>
      </c>
      <c r="E29" s="41">
        <f>+D29</f>
        <v>9807320</v>
      </c>
      <c r="F29" s="42">
        <v>0</v>
      </c>
      <c r="G29" s="42"/>
      <c r="H29" s="42"/>
      <c r="I29" s="42"/>
      <c r="J29" s="45"/>
      <c r="K29" s="42"/>
      <c r="L29" s="42"/>
      <c r="M29" s="42"/>
      <c r="N29" s="42"/>
      <c r="O29" s="44"/>
      <c r="P29" s="42"/>
      <c r="Q29" s="42"/>
      <c r="R29" s="42">
        <f t="shared" si="2"/>
        <v>0</v>
      </c>
      <c r="T29" s="36"/>
    </row>
    <row r="30" spans="3:20" x14ac:dyDescent="0.25">
      <c r="C30" s="26" t="s">
        <v>12</v>
      </c>
      <c r="D30" s="41">
        <v>33261969</v>
      </c>
      <c r="E30" s="41">
        <v>31361969</v>
      </c>
      <c r="F30" s="42">
        <v>0</v>
      </c>
      <c r="G30" s="42"/>
      <c r="H30" s="42"/>
      <c r="I30" s="42"/>
      <c r="J30" s="45"/>
      <c r="K30" s="42"/>
      <c r="L30" s="42"/>
      <c r="M30" s="42"/>
      <c r="N30" s="42"/>
      <c r="O30" s="44"/>
      <c r="P30" s="42"/>
      <c r="Q30" s="42"/>
      <c r="R30" s="42">
        <f t="shared" si="2"/>
        <v>0</v>
      </c>
      <c r="T30" s="36"/>
    </row>
    <row r="31" spans="3:20" x14ac:dyDescent="0.25">
      <c r="C31" s="26" t="s">
        <v>13</v>
      </c>
      <c r="D31" s="41">
        <v>35886483</v>
      </c>
      <c r="E31" s="41">
        <v>35886483</v>
      </c>
      <c r="F31" s="42">
        <v>1089783.8799999999</v>
      </c>
      <c r="G31" s="42"/>
      <c r="H31" s="42"/>
      <c r="I31" s="42"/>
      <c r="J31" s="45"/>
      <c r="K31" s="42"/>
      <c r="L31" s="42"/>
      <c r="M31" s="42"/>
      <c r="N31" s="42"/>
      <c r="O31" s="44"/>
      <c r="P31" s="42"/>
      <c r="Q31" s="42"/>
      <c r="R31" s="42">
        <f t="shared" si="2"/>
        <v>1089783.8799999999</v>
      </c>
      <c r="T31" s="36"/>
    </row>
    <row r="32" spans="3:20" x14ac:dyDescent="0.25">
      <c r="C32" s="26" t="s">
        <v>14</v>
      </c>
      <c r="D32" s="41">
        <v>56609673</v>
      </c>
      <c r="E32" s="41">
        <v>56609673</v>
      </c>
      <c r="F32" s="42"/>
      <c r="G32" s="42"/>
      <c r="H32" s="42"/>
      <c r="I32" s="42"/>
      <c r="J32" s="45"/>
      <c r="K32" s="42"/>
      <c r="L32" s="42"/>
      <c r="M32" s="42"/>
      <c r="N32" s="42"/>
      <c r="O32" s="44"/>
      <c r="P32" s="42"/>
      <c r="Q32" s="42"/>
      <c r="R32" s="42">
        <f t="shared" si="2"/>
        <v>0</v>
      </c>
      <c r="T32" s="36"/>
    </row>
    <row r="33" spans="3:20" x14ac:dyDescent="0.25">
      <c r="C33" s="26" t="s">
        <v>15</v>
      </c>
      <c r="D33" s="41">
        <v>66402776</v>
      </c>
      <c r="E33" s="41">
        <v>66402776</v>
      </c>
      <c r="F33" s="42">
        <v>0</v>
      </c>
      <c r="G33" s="42"/>
      <c r="H33" s="42"/>
      <c r="I33" s="42"/>
      <c r="J33" s="42"/>
      <c r="K33" s="42"/>
      <c r="L33" s="42"/>
      <c r="M33" s="42"/>
      <c r="N33" s="42"/>
      <c r="O33" s="44"/>
      <c r="P33" s="42"/>
      <c r="Q33" s="42"/>
      <c r="R33" s="42">
        <f t="shared" si="2"/>
        <v>0</v>
      </c>
      <c r="T33" s="36"/>
    </row>
    <row r="34" spans="3:20" x14ac:dyDescent="0.25">
      <c r="C34" s="26" t="s">
        <v>16</v>
      </c>
      <c r="D34" s="41">
        <v>10148997</v>
      </c>
      <c r="E34" s="41">
        <v>10148997</v>
      </c>
      <c r="F34" s="42">
        <v>0</v>
      </c>
      <c r="G34" s="42"/>
      <c r="H34" s="42"/>
      <c r="I34" s="42"/>
      <c r="J34" s="43"/>
      <c r="K34" s="42"/>
      <c r="L34" s="42"/>
      <c r="M34" s="42"/>
      <c r="N34" s="42"/>
      <c r="O34" s="44"/>
      <c r="P34" s="42"/>
      <c r="Q34" s="42"/>
      <c r="R34" s="42">
        <f t="shared" si="2"/>
        <v>0</v>
      </c>
      <c r="T34" s="36"/>
    </row>
    <row r="35" spans="3:20" x14ac:dyDescent="0.25">
      <c r="C35" s="25" t="s">
        <v>17</v>
      </c>
      <c r="D35" s="39">
        <f>SUM(D36:D44)</f>
        <v>259052786</v>
      </c>
      <c r="E35" s="39">
        <f>SUM(E36:E44)</f>
        <v>259052786</v>
      </c>
      <c r="F35" s="40">
        <f>+F36+F37+F38+F39+F40+F41+F42+F43+F44</f>
        <v>0</v>
      </c>
      <c r="G35" s="39">
        <f>+G36+G37+G38+G39+G40+G41+G42+G43+G44</f>
        <v>0</v>
      </c>
      <c r="H35" s="39">
        <f t="shared" ref="H35:M35" si="5">SUM(H36:H44)</f>
        <v>0</v>
      </c>
      <c r="I35" s="39">
        <f t="shared" si="5"/>
        <v>0</v>
      </c>
      <c r="J35" s="39">
        <f t="shared" si="5"/>
        <v>0</v>
      </c>
      <c r="K35" s="39">
        <f t="shared" si="5"/>
        <v>0</v>
      </c>
      <c r="L35" s="39">
        <f t="shared" si="5"/>
        <v>0</v>
      </c>
      <c r="M35" s="39">
        <f t="shared" si="5"/>
        <v>0</v>
      </c>
      <c r="N35" s="39">
        <f>SUM(N36:N44)</f>
        <v>0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0</v>
      </c>
      <c r="T35" s="36"/>
    </row>
    <row r="36" spans="3:20" x14ac:dyDescent="0.25">
      <c r="C36" s="26" t="s">
        <v>18</v>
      </c>
      <c r="D36" s="41">
        <v>9508759</v>
      </c>
      <c r="E36" s="41">
        <v>9508759</v>
      </c>
      <c r="F36" s="42"/>
      <c r="G36" s="42"/>
      <c r="H36" s="42"/>
      <c r="I36" s="42"/>
      <c r="J36" s="45"/>
      <c r="K36" s="42"/>
      <c r="L36" s="42"/>
      <c r="M36" s="42"/>
      <c r="N36" s="42"/>
      <c r="O36" s="44"/>
      <c r="P36" s="42"/>
      <c r="Q36" s="42"/>
      <c r="R36" s="42">
        <f t="shared" si="2"/>
        <v>0</v>
      </c>
      <c r="T36" s="36"/>
    </row>
    <row r="37" spans="3:20" x14ac:dyDescent="0.25">
      <c r="C37" s="26" t="s">
        <v>19</v>
      </c>
      <c r="D37" s="41">
        <v>23730500</v>
      </c>
      <c r="E37" s="41">
        <v>23730500</v>
      </c>
      <c r="F37" s="42"/>
      <c r="G37" s="42"/>
      <c r="H37" s="42"/>
      <c r="I37" s="42"/>
      <c r="J37" s="45"/>
      <c r="K37" s="42"/>
      <c r="L37" s="42"/>
      <c r="M37" s="42"/>
      <c r="N37" s="42"/>
      <c r="O37" s="44"/>
      <c r="P37" s="42"/>
      <c r="Q37" s="42"/>
      <c r="R37" s="42">
        <f t="shared" si="2"/>
        <v>0</v>
      </c>
      <c r="T37" s="36"/>
    </row>
    <row r="38" spans="3:20" x14ac:dyDescent="0.25">
      <c r="C38" s="26" t="s">
        <v>20</v>
      </c>
      <c r="D38" s="41">
        <v>11231860</v>
      </c>
      <c r="E38" s="41">
        <v>11231860</v>
      </c>
      <c r="F38" s="42"/>
      <c r="G38" s="42"/>
      <c r="H38" s="42"/>
      <c r="I38" s="42"/>
      <c r="J38" s="45"/>
      <c r="K38" s="42"/>
      <c r="L38" s="42"/>
      <c r="M38" s="42"/>
      <c r="N38" s="42"/>
      <c r="O38" s="44"/>
      <c r="P38" s="42"/>
      <c r="Q38" s="42"/>
      <c r="R38" s="42">
        <f t="shared" si="2"/>
        <v>0</v>
      </c>
      <c r="T38" s="36"/>
    </row>
    <row r="39" spans="3:20" x14ac:dyDescent="0.25">
      <c r="C39" s="26" t="s">
        <v>21</v>
      </c>
      <c r="D39" s="41">
        <v>1390900</v>
      </c>
      <c r="E39" s="41">
        <v>1390900</v>
      </c>
      <c r="F39" s="42"/>
      <c r="G39" s="42"/>
      <c r="H39" s="42"/>
      <c r="I39" s="42"/>
      <c r="J39" s="45"/>
      <c r="K39" s="42"/>
      <c r="L39" s="42"/>
      <c r="M39" s="42"/>
      <c r="N39" s="42"/>
      <c r="O39" s="44"/>
      <c r="P39" s="42"/>
      <c r="Q39" s="42"/>
      <c r="R39" s="42">
        <f t="shared" si="2"/>
        <v>0</v>
      </c>
      <c r="T39" s="36"/>
    </row>
    <row r="40" spans="3:20" x14ac:dyDescent="0.25">
      <c r="C40" s="26" t="s">
        <v>22</v>
      </c>
      <c r="D40" s="41">
        <v>1819875</v>
      </c>
      <c r="E40" s="41">
        <v>1819875</v>
      </c>
      <c r="F40" s="42"/>
      <c r="G40" s="42"/>
      <c r="H40" s="42"/>
      <c r="I40" s="42"/>
      <c r="J40" s="45"/>
      <c r="K40" s="42"/>
      <c r="L40" s="42"/>
      <c r="M40" s="42"/>
      <c r="N40" s="42"/>
      <c r="O40" s="44"/>
      <c r="P40" s="42"/>
      <c r="Q40" s="42"/>
      <c r="R40" s="42">
        <f t="shared" si="2"/>
        <v>0</v>
      </c>
      <c r="T40" s="36"/>
    </row>
    <row r="41" spans="3:20" x14ac:dyDescent="0.25">
      <c r="C41" s="26" t="s">
        <v>23</v>
      </c>
      <c r="D41" s="41">
        <v>818570</v>
      </c>
      <c r="E41" s="41">
        <v>818570</v>
      </c>
      <c r="F41" s="42"/>
      <c r="G41" s="42"/>
      <c r="H41" s="42"/>
      <c r="I41" s="42"/>
      <c r="J41" s="45"/>
      <c r="K41" s="42"/>
      <c r="L41" s="42"/>
      <c r="M41" s="42"/>
      <c r="N41" s="42"/>
      <c r="O41" s="44"/>
      <c r="P41" s="42"/>
      <c r="Q41" s="42"/>
      <c r="R41" s="42">
        <f t="shared" si="2"/>
        <v>0</v>
      </c>
      <c r="T41" s="36"/>
    </row>
    <row r="42" spans="3:20" x14ac:dyDescent="0.25">
      <c r="C42" s="26" t="s">
        <v>24</v>
      </c>
      <c r="D42" s="41">
        <v>78302875</v>
      </c>
      <c r="E42" s="41">
        <v>78302875</v>
      </c>
      <c r="F42" s="42"/>
      <c r="G42" s="42"/>
      <c r="H42" s="42"/>
      <c r="I42" s="42"/>
      <c r="J42" s="45"/>
      <c r="K42" s="42"/>
      <c r="L42" s="42"/>
      <c r="M42" s="42"/>
      <c r="N42" s="42"/>
      <c r="O42" s="44"/>
      <c r="P42" s="42"/>
      <c r="Q42" s="42"/>
      <c r="R42" s="42">
        <f t="shared" si="2"/>
        <v>0</v>
      </c>
      <c r="T42" s="36"/>
    </row>
    <row r="43" spans="3:20" x14ac:dyDescent="0.25">
      <c r="C43" s="26" t="s">
        <v>25</v>
      </c>
      <c r="D43" s="41">
        <v>0</v>
      </c>
      <c r="E43" s="41"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4"/>
      <c r="P43" s="42"/>
      <c r="Q43" s="42"/>
      <c r="R43" s="42">
        <f t="shared" si="2"/>
        <v>0</v>
      </c>
      <c r="T43" s="36"/>
    </row>
    <row r="44" spans="3:20" x14ac:dyDescent="0.25">
      <c r="C44" s="26" t="s">
        <v>26</v>
      </c>
      <c r="D44" s="41">
        <v>132249447</v>
      </c>
      <c r="E44" s="41">
        <v>132249447</v>
      </c>
      <c r="F44" s="42"/>
      <c r="G44" s="42"/>
      <c r="H44" s="42"/>
      <c r="I44" s="42"/>
      <c r="J44" s="45"/>
      <c r="K44" s="42"/>
      <c r="L44" s="42"/>
      <c r="M44" s="42"/>
      <c r="N44" s="42"/>
      <c r="O44" s="44"/>
      <c r="P44" s="42"/>
      <c r="Q44" s="42"/>
      <c r="R44" s="42">
        <f t="shared" si="2"/>
        <v>0</v>
      </c>
      <c r="T44" s="36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36"/>
    </row>
    <row r="46" spans="3:20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36"/>
    </row>
    <row r="47" spans="3:20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36"/>
    </row>
    <row r="48" spans="3:20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36"/>
    </row>
    <row r="49" spans="3:20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36"/>
    </row>
    <row r="50" spans="3:20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36"/>
    </row>
    <row r="51" spans="3:20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36"/>
    </row>
    <row r="52" spans="3:20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36"/>
    </row>
    <row r="53" spans="3:20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36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36"/>
    </row>
    <row r="55" spans="3:20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36"/>
    </row>
    <row r="56" spans="3:20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36"/>
    </row>
    <row r="57" spans="3:20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36"/>
    </row>
    <row r="58" spans="3:20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36"/>
    </row>
    <row r="59" spans="3:20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36"/>
    </row>
    <row r="60" spans="3:20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36"/>
    </row>
    <row r="61" spans="3:20" x14ac:dyDescent="0.25">
      <c r="C61" s="25" t="s">
        <v>43</v>
      </c>
      <c r="D61" s="39">
        <f>SUM(D62:D70)</f>
        <v>207269017</v>
      </c>
      <c r="E61" s="39">
        <f>SUM(E62:E70)</f>
        <v>207269017</v>
      </c>
      <c r="F61" s="39">
        <f>SUM(F62:F70)</f>
        <v>0</v>
      </c>
      <c r="G61" s="39">
        <f t="shared" ref="G61:Q61" si="9">SUM(G62:G70)</f>
        <v>0</v>
      </c>
      <c r="H61" s="39">
        <f t="shared" si="9"/>
        <v>0</v>
      </c>
      <c r="I61" s="39">
        <f t="shared" si="9"/>
        <v>0</v>
      </c>
      <c r="J61" s="39">
        <f t="shared" si="9"/>
        <v>0</v>
      </c>
      <c r="K61" s="39">
        <f t="shared" si="9"/>
        <v>0</v>
      </c>
      <c r="L61" s="39">
        <f t="shared" si="9"/>
        <v>0</v>
      </c>
      <c r="M61" s="39">
        <f t="shared" si="9"/>
        <v>0</v>
      </c>
      <c r="N61" s="39">
        <f>SUM(N62:N70)</f>
        <v>0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0</v>
      </c>
      <c r="T61" s="36"/>
    </row>
    <row r="62" spans="3:20" x14ac:dyDescent="0.25">
      <c r="C62" s="26" t="s">
        <v>44</v>
      </c>
      <c r="D62" s="41">
        <v>102691150</v>
      </c>
      <c r="E62" s="41">
        <v>102691150</v>
      </c>
      <c r="F62" s="42"/>
      <c r="G62" s="42"/>
      <c r="H62" s="42"/>
      <c r="I62" s="42"/>
      <c r="J62" s="43"/>
      <c r="K62" s="42"/>
      <c r="L62" s="42"/>
      <c r="M62" s="42"/>
      <c r="N62" s="42"/>
      <c r="O62" s="44"/>
      <c r="P62" s="42"/>
      <c r="Q62" s="42"/>
      <c r="R62" s="42">
        <f t="shared" si="2"/>
        <v>0</v>
      </c>
      <c r="T62" s="36"/>
    </row>
    <row r="63" spans="3:20" x14ac:dyDescent="0.25">
      <c r="C63" s="26" t="s">
        <v>45</v>
      </c>
      <c r="D63" s="41">
        <v>860776</v>
      </c>
      <c r="E63" s="41">
        <v>860776</v>
      </c>
      <c r="F63" s="42"/>
      <c r="G63" s="42"/>
      <c r="H63" s="42"/>
      <c r="I63" s="42"/>
      <c r="J63" s="42"/>
      <c r="K63" s="42"/>
      <c r="L63" s="42"/>
      <c r="M63" s="42"/>
      <c r="N63" s="42"/>
      <c r="O63" s="44"/>
      <c r="P63" s="42"/>
      <c r="Q63" s="42"/>
      <c r="R63" s="42">
        <f t="shared" si="2"/>
        <v>0</v>
      </c>
      <c r="T63" s="36"/>
    </row>
    <row r="64" spans="3:20" x14ac:dyDescent="0.25">
      <c r="C64" s="26" t="s">
        <v>46</v>
      </c>
      <c r="D64" s="41">
        <v>151000</v>
      </c>
      <c r="E64" s="41">
        <v>151000</v>
      </c>
      <c r="F64" s="42"/>
      <c r="G64" s="42"/>
      <c r="H64" s="42"/>
      <c r="I64" s="42"/>
      <c r="J64" s="42"/>
      <c r="K64" s="42"/>
      <c r="L64" s="42"/>
      <c r="M64" s="42"/>
      <c r="N64" s="42"/>
      <c r="O64" s="44"/>
      <c r="P64" s="42"/>
      <c r="Q64" s="42"/>
      <c r="R64" s="42">
        <f t="shared" si="2"/>
        <v>0</v>
      </c>
      <c r="T64" s="36"/>
    </row>
    <row r="65" spans="3:20" x14ac:dyDescent="0.25">
      <c r="C65" s="26" t="s">
        <v>47</v>
      </c>
      <c r="D65" s="41">
        <v>0</v>
      </c>
      <c r="E65" s="41">
        <v>0</v>
      </c>
      <c r="F65" s="42"/>
      <c r="G65" s="42"/>
      <c r="H65" s="42"/>
      <c r="I65" s="42"/>
      <c r="J65" s="42"/>
      <c r="K65" s="42"/>
      <c r="L65" s="42"/>
      <c r="M65" s="42"/>
      <c r="N65" s="42"/>
      <c r="O65" s="44"/>
      <c r="P65" s="42"/>
      <c r="Q65" s="42"/>
      <c r="R65" s="42">
        <f t="shared" si="2"/>
        <v>0</v>
      </c>
      <c r="T65" s="36"/>
    </row>
    <row r="66" spans="3:20" x14ac:dyDescent="0.25">
      <c r="C66" s="26" t="s">
        <v>48</v>
      </c>
      <c r="D66" s="41">
        <v>5600172</v>
      </c>
      <c r="E66" s="41">
        <v>5600172</v>
      </c>
      <c r="F66" s="42"/>
      <c r="G66" s="42"/>
      <c r="H66" s="42"/>
      <c r="I66" s="42"/>
      <c r="J66" s="43"/>
      <c r="K66" s="42"/>
      <c r="L66" s="42"/>
      <c r="M66" s="42"/>
      <c r="N66" s="42"/>
      <c r="O66" s="44"/>
      <c r="P66" s="42"/>
      <c r="Q66" s="42"/>
      <c r="R66" s="42">
        <f t="shared" si="2"/>
        <v>0</v>
      </c>
      <c r="T66" s="36"/>
    </row>
    <row r="67" spans="3:20" x14ac:dyDescent="0.25">
      <c r="C67" s="26" t="s">
        <v>49</v>
      </c>
      <c r="D67" s="41">
        <v>2354050</v>
      </c>
      <c r="E67" s="41">
        <v>2354050</v>
      </c>
      <c r="F67" s="42"/>
      <c r="G67" s="42"/>
      <c r="H67" s="42"/>
      <c r="I67" s="42"/>
      <c r="J67" s="42"/>
      <c r="K67" s="42"/>
      <c r="L67" s="42"/>
      <c r="M67" s="42"/>
      <c r="N67" s="42"/>
      <c r="O67" s="44"/>
      <c r="P67" s="42"/>
      <c r="Q67" s="42"/>
      <c r="R67" s="42">
        <f t="shared" si="2"/>
        <v>0</v>
      </c>
      <c r="T67" s="36"/>
    </row>
    <row r="68" spans="3:20" x14ac:dyDescent="0.25">
      <c r="C68" s="26" t="s">
        <v>50</v>
      </c>
      <c r="D68" s="41">
        <v>0</v>
      </c>
      <c r="E68" s="41">
        <v>0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36"/>
    </row>
    <row r="69" spans="3:20" x14ac:dyDescent="0.25">
      <c r="C69" s="26" t="s">
        <v>51</v>
      </c>
      <c r="D69" s="41">
        <v>95611869</v>
      </c>
      <c r="E69" s="41">
        <v>95611869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>
        <f t="shared" si="2"/>
        <v>0</v>
      </c>
      <c r="T69" s="36"/>
    </row>
    <row r="70" spans="3:20" x14ac:dyDescent="0.25">
      <c r="C70" s="26" t="s">
        <v>52</v>
      </c>
      <c r="D70" s="41">
        <v>0</v>
      </c>
      <c r="E70" s="41">
        <v>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36"/>
    </row>
    <row r="71" spans="3:20" x14ac:dyDescent="0.25">
      <c r="C71" s="25" t="s">
        <v>53</v>
      </c>
      <c r="D71" s="39">
        <f>SUM(D72:D75)</f>
        <v>138596791</v>
      </c>
      <c r="E71" s="39">
        <f>SUM(E72:E75)</f>
        <v>138596791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0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0</v>
      </c>
      <c r="T71" s="36"/>
    </row>
    <row r="72" spans="3:20" x14ac:dyDescent="0.25">
      <c r="C72" s="26" t="s">
        <v>54</v>
      </c>
      <c r="D72" s="41">
        <v>138596791</v>
      </c>
      <c r="E72" s="41">
        <v>138596791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36"/>
    </row>
    <row r="73" spans="3:20" x14ac:dyDescent="0.25">
      <c r="C73" s="26" t="s">
        <v>55</v>
      </c>
      <c r="D73" s="41"/>
      <c r="E73" s="41"/>
      <c r="F73" s="42"/>
      <c r="G73" s="42"/>
      <c r="H73" s="42"/>
      <c r="I73" s="42"/>
      <c r="J73" s="42"/>
      <c r="K73" s="42"/>
      <c r="L73" s="42"/>
      <c r="M73" s="42"/>
      <c r="N73" s="42">
        <v>0</v>
      </c>
      <c r="O73" s="42"/>
      <c r="P73" s="42"/>
      <c r="Q73" s="42"/>
      <c r="R73" s="42">
        <f t="shared" si="2"/>
        <v>0</v>
      </c>
      <c r="T73" s="36"/>
    </row>
    <row r="74" spans="3:20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36"/>
    </row>
    <row r="75" spans="3:20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36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36"/>
    </row>
    <row r="77" spans="3:20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36"/>
    </row>
    <row r="78" spans="3:20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36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36"/>
    </row>
    <row r="80" spans="3:20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36"/>
    </row>
    <row r="81" spans="3:20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36"/>
    </row>
    <row r="82" spans="3:20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36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36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36"/>
    </row>
    <row r="85" spans="3:20" x14ac:dyDescent="0.25">
      <c r="C85" s="26" t="s">
        <v>71</v>
      </c>
      <c r="D85" s="41"/>
      <c r="E85" s="41"/>
      <c r="F85" s="46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42">
        <f t="shared" si="21"/>
        <v>0</v>
      </c>
      <c r="T85" s="36"/>
    </row>
    <row r="86" spans="3:20" x14ac:dyDescent="0.25">
      <c r="C86" s="26" t="s">
        <v>72</v>
      </c>
      <c r="D86" s="41"/>
      <c r="E86" s="41"/>
      <c r="F86" s="46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42">
        <f t="shared" si="21"/>
        <v>0</v>
      </c>
      <c r="T86" s="36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36"/>
    </row>
    <row r="88" spans="3:20" x14ac:dyDescent="0.25">
      <c r="C88" s="26" t="s">
        <v>74</v>
      </c>
      <c r="D88" s="41"/>
      <c r="E88" s="41"/>
      <c r="F88" s="46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42">
        <f t="shared" si="21"/>
        <v>0</v>
      </c>
      <c r="T88" s="36"/>
    </row>
    <row r="89" spans="3:20" x14ac:dyDescent="0.25">
      <c r="C89" s="26" t="s">
        <v>75</v>
      </c>
      <c r="D89" s="41"/>
      <c r="E89" s="41"/>
      <c r="F89" s="46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42">
        <f t="shared" si="21"/>
        <v>0</v>
      </c>
      <c r="T89" s="36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36"/>
    </row>
    <row r="91" spans="3:20" x14ac:dyDescent="0.25">
      <c r="C91" s="26" t="s">
        <v>77</v>
      </c>
      <c r="D91" s="41"/>
      <c r="E91" s="41"/>
      <c r="F91" s="46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42">
        <f t="shared" si="21"/>
        <v>0</v>
      </c>
      <c r="T91" s="36"/>
    </row>
    <row r="92" spans="3:20" ht="15.75" x14ac:dyDescent="0.25">
      <c r="C92" s="48" t="s">
        <v>65</v>
      </c>
      <c r="D92" s="49">
        <f>+D19+D25+D35+D45+D61+D71</f>
        <v>2799145782</v>
      </c>
      <c r="E92" s="49">
        <f>+E19+E25+E35+E45+E61+E71</f>
        <v>2799145782</v>
      </c>
      <c r="F92" s="49">
        <f>+F19+F25+F35</f>
        <v>141782061.69000003</v>
      </c>
      <c r="G92" s="49">
        <f>+G19+G25+G35</f>
        <v>0</v>
      </c>
      <c r="H92" s="49">
        <f t="shared" ref="H92:M92" si="24">+H19+H25+H35+H61</f>
        <v>0</v>
      </c>
      <c r="I92" s="49">
        <f t="shared" si="24"/>
        <v>0</v>
      </c>
      <c r="J92" s="49">
        <f t="shared" si="24"/>
        <v>0</v>
      </c>
      <c r="K92" s="49">
        <f t="shared" si="24"/>
        <v>0</v>
      </c>
      <c r="L92" s="49">
        <f t="shared" si="24"/>
        <v>0</v>
      </c>
      <c r="M92" s="49">
        <f t="shared" si="24"/>
        <v>0</v>
      </c>
      <c r="N92" s="49">
        <f>+N25+N35+N19+N61</f>
        <v>0</v>
      </c>
      <c r="O92" s="49">
        <f>+O19+O25+O35+O61</f>
        <v>0</v>
      </c>
      <c r="P92" s="49">
        <f>+P19+P25+P35+P61</f>
        <v>0</v>
      </c>
      <c r="Q92" s="49">
        <f>+Q19+Q25+Q35+Q61+Q71</f>
        <v>0</v>
      </c>
      <c r="R92" s="49">
        <f>+R19+R25+R35+R45+R61+R71</f>
        <v>141782061.69000003</v>
      </c>
    </row>
    <row r="93" spans="3:20" x14ac:dyDescent="0.25">
      <c r="C93" s="8" t="s">
        <v>122</v>
      </c>
      <c r="R93" s="36"/>
    </row>
    <row r="94" spans="3:20" x14ac:dyDescent="0.25">
      <c r="C94" s="34" t="s">
        <v>108</v>
      </c>
    </row>
    <row r="95" spans="3:20" x14ac:dyDescent="0.25">
      <c r="C95" s="35" t="s">
        <v>109</v>
      </c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8" fitToHeight="0" orientation="landscape" r:id="rId1"/>
  <rowBreaks count="1" manualBreakCount="1">
    <brk id="56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2024-02-02T19:02:50Z</cp:lastPrinted>
  <dcterms:created xsi:type="dcterms:W3CDTF">2021-07-29T18:58:50Z</dcterms:created>
  <dcterms:modified xsi:type="dcterms:W3CDTF">2024-02-05T21:58:53Z</dcterms:modified>
</cp:coreProperties>
</file>