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marzan\Desktop\"/>
    </mc:Choice>
  </mc:AlternateContent>
  <xr:revisionPtr revIDLastSave="0" documentId="13_ncr:1_{3A858627-D455-4AD6-9316-8AD244AA26F4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2 Presupuesto Aprobado -Ejecu" sheetId="4" r:id="rId2"/>
    <sheet name="P3 Ejecucion " sheetId="3" state="hidden" r:id="rId3"/>
  </sheets>
  <definedNames>
    <definedName name="_xlnm.Print_Area" localSheetId="1">'P2 Presupuesto Aprobado -Ejecu'!$A$2:$S$109</definedName>
    <definedName name="_xlnm.Print_Titles" localSheetId="1">'P2 Presupuesto Aprobado -Ejecu'!$2:$18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6" i="4" l="1"/>
  <c r="E26" i="4"/>
  <c r="E20" i="4" l="1"/>
  <c r="P26" i="4" l="1"/>
  <c r="N20" i="4" l="1"/>
  <c r="E72" i="4" l="1"/>
  <c r="D72" i="4"/>
  <c r="E46" i="4"/>
  <c r="N62" i="4"/>
  <c r="N46" i="4"/>
  <c r="M36" i="4"/>
  <c r="L36" i="4"/>
  <c r="K36" i="4"/>
  <c r="J36" i="4"/>
  <c r="I36" i="4"/>
  <c r="H36" i="4"/>
  <c r="N36" i="4"/>
  <c r="J62" i="4" l="1"/>
  <c r="J26" i="4" l="1"/>
  <c r="O36" i="4"/>
  <c r="P36" i="4"/>
  <c r="Q36" i="4"/>
  <c r="G36" i="4"/>
  <c r="I26" i="4"/>
  <c r="K26" i="4"/>
  <c r="L26" i="4"/>
  <c r="M26" i="4"/>
  <c r="N26" i="4"/>
  <c r="N93" i="4" s="1"/>
  <c r="O26" i="4"/>
  <c r="Q26" i="4"/>
  <c r="H26" i="4"/>
  <c r="I20" i="4"/>
  <c r="J20" i="4"/>
  <c r="K20" i="4"/>
  <c r="L20" i="4"/>
  <c r="M20" i="4"/>
  <c r="O20" i="4"/>
  <c r="P20" i="4"/>
  <c r="Q20" i="4"/>
  <c r="H20" i="4"/>
  <c r="F91" i="4" l="1"/>
  <c r="G91" i="4"/>
  <c r="H91" i="4"/>
  <c r="I91" i="4"/>
  <c r="J91" i="4"/>
  <c r="K91" i="4"/>
  <c r="L91" i="4"/>
  <c r="M91" i="4"/>
  <c r="N91" i="4"/>
  <c r="O91" i="4"/>
  <c r="P91" i="4"/>
  <c r="Q91" i="4"/>
  <c r="F88" i="4"/>
  <c r="G88" i="4"/>
  <c r="H88" i="4"/>
  <c r="I88" i="4"/>
  <c r="J88" i="4"/>
  <c r="K88" i="4"/>
  <c r="L88" i="4"/>
  <c r="M88" i="4"/>
  <c r="N88" i="4"/>
  <c r="O88" i="4"/>
  <c r="P88" i="4"/>
  <c r="Q88" i="4"/>
  <c r="F85" i="4"/>
  <c r="G85" i="4"/>
  <c r="H85" i="4"/>
  <c r="I85" i="4"/>
  <c r="J85" i="4"/>
  <c r="J84" i="4" s="1"/>
  <c r="K85" i="4"/>
  <c r="K84" i="4" s="1"/>
  <c r="L85" i="4"/>
  <c r="L84" i="4" s="1"/>
  <c r="M85" i="4"/>
  <c r="M84" i="4" s="1"/>
  <c r="N85" i="4"/>
  <c r="O85" i="4"/>
  <c r="P85" i="4"/>
  <c r="Q85" i="4"/>
  <c r="G80" i="4"/>
  <c r="H80" i="4"/>
  <c r="I80" i="4"/>
  <c r="J80" i="4"/>
  <c r="K80" i="4"/>
  <c r="L80" i="4"/>
  <c r="M80" i="4"/>
  <c r="N80" i="4"/>
  <c r="O80" i="4"/>
  <c r="P80" i="4"/>
  <c r="Q80" i="4"/>
  <c r="F80" i="4"/>
  <c r="G77" i="4"/>
  <c r="H77" i="4"/>
  <c r="I77" i="4"/>
  <c r="J77" i="4"/>
  <c r="K77" i="4"/>
  <c r="L77" i="4"/>
  <c r="M77" i="4"/>
  <c r="N77" i="4"/>
  <c r="O77" i="4"/>
  <c r="P77" i="4"/>
  <c r="Q77" i="4"/>
  <c r="F77" i="4"/>
  <c r="G72" i="4"/>
  <c r="H72" i="4"/>
  <c r="I72" i="4"/>
  <c r="J72" i="4"/>
  <c r="J93" i="4" s="1"/>
  <c r="K72" i="4"/>
  <c r="L72" i="4"/>
  <c r="M72" i="4"/>
  <c r="N72" i="4"/>
  <c r="O72" i="4"/>
  <c r="P72" i="4"/>
  <c r="Q72" i="4"/>
  <c r="F72" i="4"/>
  <c r="G62" i="4"/>
  <c r="H62" i="4"/>
  <c r="H93" i="4" s="1"/>
  <c r="I62" i="4"/>
  <c r="K62" i="4"/>
  <c r="L62" i="4"/>
  <c r="L93" i="4" s="1"/>
  <c r="M62" i="4"/>
  <c r="M93" i="4" s="1"/>
  <c r="O62" i="4"/>
  <c r="P62" i="4"/>
  <c r="Q62" i="4"/>
  <c r="F62" i="4"/>
  <c r="R73" i="4"/>
  <c r="R74" i="4"/>
  <c r="R75" i="4"/>
  <c r="R76" i="4"/>
  <c r="R78" i="4"/>
  <c r="R79" i="4"/>
  <c r="R81" i="4"/>
  <c r="R82" i="4"/>
  <c r="R83" i="4"/>
  <c r="R86" i="4"/>
  <c r="R87" i="4"/>
  <c r="R89" i="4"/>
  <c r="R90" i="4"/>
  <c r="R92" i="4"/>
  <c r="R63" i="4"/>
  <c r="R64" i="4"/>
  <c r="R65" i="4"/>
  <c r="R67" i="4"/>
  <c r="R68" i="4"/>
  <c r="R69" i="4"/>
  <c r="R70" i="4"/>
  <c r="R71" i="4"/>
  <c r="R47" i="4"/>
  <c r="R48" i="4"/>
  <c r="R49" i="4"/>
  <c r="R50" i="4"/>
  <c r="R51" i="4"/>
  <c r="R52" i="4"/>
  <c r="R53" i="4"/>
  <c r="R54" i="4"/>
  <c r="R56" i="4"/>
  <c r="R57" i="4"/>
  <c r="R58" i="4"/>
  <c r="R59" i="4"/>
  <c r="R60" i="4"/>
  <c r="R61" i="4"/>
  <c r="R44" i="4"/>
  <c r="F55" i="4"/>
  <c r="G55" i="4"/>
  <c r="H55" i="4"/>
  <c r="I55" i="4"/>
  <c r="J55" i="4"/>
  <c r="K55" i="4"/>
  <c r="L55" i="4"/>
  <c r="M55" i="4"/>
  <c r="N55" i="4"/>
  <c r="O55" i="4"/>
  <c r="P55" i="4"/>
  <c r="Q55" i="4"/>
  <c r="D55" i="4"/>
  <c r="G46" i="4"/>
  <c r="H46" i="4"/>
  <c r="I46" i="4"/>
  <c r="J46" i="4"/>
  <c r="K46" i="4"/>
  <c r="L46" i="4"/>
  <c r="M46" i="4"/>
  <c r="O46" i="4"/>
  <c r="P46" i="4"/>
  <c r="Q46" i="4"/>
  <c r="F46" i="4"/>
  <c r="K93" i="4" l="1"/>
  <c r="Q93" i="4"/>
  <c r="I93" i="4"/>
  <c r="R77" i="4"/>
  <c r="I84" i="4"/>
  <c r="R91" i="4"/>
  <c r="Q84" i="4"/>
  <c r="P84" i="4"/>
  <c r="R88" i="4"/>
  <c r="N84" i="4"/>
  <c r="R46" i="4"/>
  <c r="R72" i="4"/>
  <c r="R55" i="4"/>
  <c r="R80" i="4"/>
  <c r="H84" i="4"/>
  <c r="G84" i="4"/>
  <c r="F84" i="4"/>
  <c r="O84" i="4"/>
  <c r="R85" i="4"/>
  <c r="R84" i="4" l="1"/>
  <c r="E91" i="4" l="1"/>
  <c r="D91" i="4"/>
  <c r="E88" i="4"/>
  <c r="D88" i="4"/>
  <c r="E85" i="4"/>
  <c r="D85" i="4"/>
  <c r="D84" i="4" s="1"/>
  <c r="E80" i="4"/>
  <c r="D80" i="4"/>
  <c r="E77" i="4"/>
  <c r="D77" i="4"/>
  <c r="E84" i="4" l="1"/>
  <c r="D20" i="4" l="1"/>
  <c r="D26" i="4"/>
  <c r="D36" i="4"/>
  <c r="D62" i="4"/>
  <c r="E36" i="4" l="1"/>
  <c r="R29" i="4"/>
  <c r="E62" i="4"/>
  <c r="D46" i="4"/>
  <c r="D93" i="4" s="1"/>
  <c r="R45" i="4"/>
  <c r="R43" i="4"/>
  <c r="R42" i="4"/>
  <c r="R41" i="4"/>
  <c r="R40" i="4"/>
  <c r="R39" i="4"/>
  <c r="R38" i="4"/>
  <c r="R37" i="4"/>
  <c r="F36" i="4"/>
  <c r="R36" i="4" s="1"/>
  <c r="R35" i="4"/>
  <c r="R34" i="4"/>
  <c r="R33" i="4"/>
  <c r="R32" i="4"/>
  <c r="R31" i="4"/>
  <c r="R30" i="4"/>
  <c r="R28" i="4"/>
  <c r="R27" i="4"/>
  <c r="G26" i="4"/>
  <c r="F26" i="4"/>
  <c r="R21" i="4"/>
  <c r="G20" i="4"/>
  <c r="F20" i="4"/>
  <c r="R20" i="4" s="1"/>
  <c r="F93" i="4" l="1"/>
  <c r="R26" i="4"/>
  <c r="G93" i="4"/>
  <c r="E93" i="4"/>
  <c r="O93" i="4"/>
  <c r="P93" i="4"/>
  <c r="R62" i="4"/>
  <c r="R93" i="4" s="1"/>
  <c r="R22" i="4"/>
  <c r="R25" i="4"/>
</calcChain>
</file>

<file path=xl/sharedStrings.xml><?xml version="1.0" encoding="utf-8"?>
<sst xmlns="http://schemas.openxmlformats.org/spreadsheetml/2006/main" count="295" uniqueCount="124">
  <si>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</si>
  <si>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</si>
  <si>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</si>
  <si>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</si>
  <si>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</si>
  <si>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</si>
  <si>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</si>
  <si>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</si>
  <si>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</si>
  <si>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</si>
  <si>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</si>
  <si>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</si>
  <si>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</si>
  <si>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</si>
  <si>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</si>
  <si>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</si>
  <si>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</si>
  <si>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</si>
  <si>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</si>
  <si>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</si>
  <si>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</si>
  <si>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</si>
  <si>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</si>
  <si>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</si>
  <si>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</si>
  <si>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</si>
  <si>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</si>
  <si>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</si>
  <si>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</si>
  <si>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</si>
  <si>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</si>
  <si>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</si>
  <si>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</si>
  <si>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</si>
  <si>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</si>
  <si>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</si>
  <si>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</si>
  <si>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</si>
  <si>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</si>
  <si>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</si>
  <si>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</si>
  <si>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</si>
  <si>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</si>
  <si>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</si>
  <si>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</si>
  <si>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</si>
  <si>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</si>
  <si>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</si>
  <si>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</si>
  <si>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</si>
  <si>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</si>
  <si>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</si>
  <si>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</si>
  <si>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</si>
  <si>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</si>
  <si>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</si>
  <si>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</si>
  <si>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</si>
  <si>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</si>
  <si>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</si>
  <si>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</si>
  <si>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</si>
  <si>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</si>
  <si>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</si>
  <si>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</si>
  <si>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</si>
  <si>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</si>
  <si>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</si>
  <si>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</si>
  <si>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</si>
  <si>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</si>
  <si>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</si>
  <si>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</si>
  <si>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</si>
  <si>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</si>
  <si>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</si>
  <si>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</si>
  <si>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</si>
  <si>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</si>
  <si>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</si>
  <si>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</si>
  <si>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</si>
  <si>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</si>
  <si>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</si>
  <si>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</si>
  <si>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</si>
  <si>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</si>
  <si>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</si>
  <si>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</si>
  <si>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</si>
  <si>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</si>
  <si>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</si>
  <si>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</si>
  <si>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</si>
  <si>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</si>
  <si>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</si>
  <si>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</si>
  <si>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</si>
  <si>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</si>
  <si>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</si>
  <si>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</si>
  <si>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Interior y Policía</t>
  </si>
  <si>
    <t>Dirección General de Migración</t>
  </si>
  <si>
    <t xml:space="preserve">4.1 - INCREMENTO DE ACTIVOS FINANCIEROS </t>
  </si>
  <si>
    <t xml:space="preserve">MILDRED MOTA </t>
  </si>
  <si>
    <t>GISELLE MARZAN</t>
  </si>
  <si>
    <t>ENCARGADA CONTABILIDAD</t>
  </si>
  <si>
    <t xml:space="preserve">ENCARGADA PRESUPUESTO 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</si>
  <si>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</si>
  <si>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</si>
  <si>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</si>
  <si>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</si>
  <si>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</si>
  <si>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</si>
  <si>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  Reporte del -SIGEF</t>
  </si>
  <si>
    <t xml:space="preserve">Ejecución del Gasto y Aplicaciones Financieras </t>
  </si>
  <si>
    <r>
      <rPr>
        <b/>
        <sz val="11"/>
        <color indexed="8"/>
        <rFont val="Calibri"/>
        <family val="2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</si>
  <si>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r>
      <rPr>
        <b/>
        <sz val="11"/>
        <color indexed="8"/>
        <rFont val="Calibri"/>
        <family val="2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</si>
  <si>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un presupuesto complementario.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</si>
  <si>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</si>
  <si>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</si>
  <si>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t>cumplido los requisitos administrativos dispuestos por el reglamento de la presente Ley.</t>
  </si>
  <si>
    <t>División de Presupuesto</t>
  </si>
  <si>
    <t>Fecha de Elaboracion: 01-07-2024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</si>
</sst>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0" fillId="0" borderId="0" xfId="0" applyAlignment="1">
      <alignment horizontal="left" indent="2"/>
    </xf>
    <xf numFmtId="165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5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0" fillId="0" borderId="6" xfId="0" applyBorder="1"/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0" applyNumberFormat="1"/>
    <xf numFmtId="164" fontId="0" fillId="0" borderId="0" xfId="0" applyNumberFormat="1"/>
    <xf numFmtId="0" fontId="3" fillId="0" borderId="10" xfId="0" applyFont="1" applyBorder="1" applyAlignment="1">
      <alignment horizontal="left" indent="1"/>
    </xf>
    <xf numFmtId="0" fontId="0" fillId="0" borderId="10" xfId="0" applyBorder="1" applyAlignment="1">
      <alignment horizontal="left" indent="2"/>
    </xf>
    <xf numFmtId="0" fontId="3" fillId="0" borderId="10" xfId="0" applyFont="1" applyBorder="1" applyAlignment="1">
      <alignment horizontal="left"/>
    </xf>
    <xf numFmtId="0" fontId="3" fillId="0" borderId="10" xfId="0" applyFont="1" applyBorder="1" applyAlignment="1">
      <alignment horizontal="left" indent="2"/>
    </xf>
    <xf numFmtId="43" fontId="9" fillId="0" borderId="0" xfId="0" applyNumberFormat="1" applyFont="1"/>
    <xf numFmtId="0" fontId="10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4" fontId="10" fillId="3" borderId="0" xfId="0" applyNumberFormat="1" applyFont="1" applyFill="1" applyAlignment="1">
      <alignment horizontal="center"/>
    </xf>
    <xf numFmtId="4" fontId="6" fillId="3" borderId="0" xfId="0" applyNumberFormat="1" applyFont="1" applyFill="1" applyAlignment="1">
      <alignment horizontal="center"/>
    </xf>
    <xf numFmtId="0" fontId="3" fillId="0" borderId="0" xfId="0" applyFont="1"/>
    <xf numFmtId="0" fontId="0" fillId="0" borderId="0" xfId="0" applyAlignment="1">
      <alignment horizontal="left"/>
    </xf>
    <xf numFmtId="4" fontId="0" fillId="0" borderId="0" xfId="0" applyNumberFormat="1"/>
    <xf numFmtId="43" fontId="3" fillId="0" borderId="10" xfId="1" applyFont="1" applyBorder="1"/>
    <xf numFmtId="43" fontId="3" fillId="0" borderId="10" xfId="1" applyFont="1" applyFill="1" applyBorder="1"/>
    <xf numFmtId="43" fontId="3" fillId="0" borderId="10" xfId="1" applyFont="1" applyBorder="1" applyAlignment="1">
      <alignment horizontal="right"/>
    </xf>
    <xf numFmtId="43" fontId="3" fillId="0" borderId="10" xfId="1" applyFont="1" applyFill="1" applyBorder="1" applyAlignment="1">
      <alignment horizontal="right" vertical="center"/>
    </xf>
    <xf numFmtId="43" fontId="0" fillId="0" borderId="10" xfId="1" applyFont="1" applyBorder="1" applyAlignment="1">
      <alignment horizontal="right"/>
    </xf>
    <xf numFmtId="43" fontId="0" fillId="0" borderId="10" xfId="1" applyFont="1" applyFill="1" applyBorder="1" applyAlignment="1">
      <alignment horizontal="right" vertical="center"/>
    </xf>
    <xf numFmtId="43" fontId="0" fillId="0" borderId="0" xfId="1" applyFont="1"/>
    <xf numFmtId="43" fontId="8" fillId="0" borderId="10" xfId="1" applyFont="1" applyFill="1" applyBorder="1" applyAlignment="1">
      <alignment horizontal="right" vertical="center"/>
    </xf>
    <xf numFmtId="43" fontId="0" fillId="0" borderId="10" xfId="1" applyFont="1" applyBorder="1"/>
    <xf numFmtId="43" fontId="0" fillId="0" borderId="10" xfId="1" applyFont="1" applyFill="1" applyBorder="1" applyAlignment="1">
      <alignment horizontal="right"/>
    </xf>
    <xf numFmtId="0" fontId="12" fillId="6" borderId="10" xfId="0" applyFont="1" applyFill="1" applyBorder="1" applyAlignment="1">
      <alignment horizontal="center"/>
    </xf>
    <xf numFmtId="0" fontId="12" fillId="5" borderId="10" xfId="0" applyFont="1" applyFill="1" applyBorder="1" applyAlignment="1">
      <alignment vertical="center"/>
    </xf>
    <xf numFmtId="43" fontId="10" fillId="5" borderId="10" xfId="1" applyFont="1" applyFill="1" applyBorder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5" borderId="10" xfId="0" applyFont="1" applyFill="1" applyBorder="1" applyAlignment="1">
      <alignment horizontal="left" vertical="center"/>
    </xf>
    <xf numFmtId="43" fontId="12" fillId="5" borderId="10" xfId="1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1</xdr:col>
      <xdr:colOff>628650</xdr:colOff>
      <xdr:row>2</xdr:row>
      <xdr:rowOff>161925</xdr:rowOff>
    </xdr:from>
    <xdr:to>
      <xdr:col>2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652533</xdr:colOff>
      <xdr:row>1</xdr:row>
      <xdr:rowOff>73268</xdr:rowOff>
    </xdr:from>
    <xdr:to>
      <xdr:col>7</xdr:col>
      <xdr:colOff>298729</xdr:colOff>
      <xdr:row>9</xdr:row>
      <xdr:rowOff>12882</xdr:rowOff>
    </xdr:to>
    <xdr:pic>
      <xdr:nvPicPr>
        <xdr:cNvPr id="2" name="1 Imagen" descr="Logo-png- dgm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63522" y="261675"/>
          <a:ext cx="2200152" cy="1446866"/>
        </a:xfrm>
        <a:prstGeom prst="rect">
          <a:avLst/>
        </a:prstGeom>
      </xdr:spPr>
    </xdr:pic>
    <xdr:clientData/>
  </xdr:twoCellAnchor>
  <xdr:twoCellAnchor editAs="oneCell">
    <xdr:from>
      <xdr:col>6</xdr:col>
      <xdr:colOff>530415</xdr:colOff>
      <xdr:row>104</xdr:row>
      <xdr:rowOff>20934</xdr:rowOff>
    </xdr:from>
    <xdr:to>
      <xdr:col>9</xdr:col>
      <xdr:colOff>257069</xdr:colOff>
      <xdr:row>117</xdr:row>
      <xdr:rowOff>39691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1F80B0E-C642-481A-B183-CC2F776F7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5388" y="20002500"/>
          <a:ext cx="3086571" cy="2488977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101</xdr:row>
      <xdr:rowOff>146537</xdr:rowOff>
    </xdr:from>
    <xdr:to>
      <xdr:col>6</xdr:col>
      <xdr:colOff>293076</xdr:colOff>
      <xdr:row>106</xdr:row>
      <xdr:rowOff>52335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A9F3615-F4FC-46C4-A0BE-6DEB9DD5F6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309" t="21579" r="75744" b="57444"/>
        <a:stretch/>
      </xdr:blipFill>
      <xdr:spPr>
        <a:xfrm rot="16200000">
          <a:off x="9650603" y="19123269"/>
          <a:ext cx="847831" cy="1727060"/>
        </a:xfrm>
        <a:prstGeom prst="rect">
          <a:avLst/>
        </a:prstGeom>
      </xdr:spPr>
    </xdr:pic>
    <xdr:clientData/>
  </xdr:twoCellAnchor>
  <xdr:twoCellAnchor editAs="oneCell">
    <xdr:from>
      <xdr:col>13</xdr:col>
      <xdr:colOff>638488</xdr:colOff>
      <xdr:row>106</xdr:row>
      <xdr:rowOff>167473</xdr:rowOff>
    </xdr:from>
    <xdr:to>
      <xdr:col>16</xdr:col>
      <xdr:colOff>460550</xdr:colOff>
      <xdr:row>113</xdr:row>
      <xdr:rowOff>155220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FF65E3-6D2E-42CC-B283-2AEA8AB6C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46290" y="20525852"/>
          <a:ext cx="2093408" cy="1327527"/>
        </a:xfrm>
        <a:prstGeom prst="rect">
          <a:avLst/>
        </a:prstGeom>
      </xdr:spPr>
    </xdr:pic>
    <xdr:clientData/>
  </xdr:twoCellAnchor>
  <xdr:twoCellAnchor editAs="oneCell">
    <xdr:from>
      <xdr:col>9</xdr:col>
      <xdr:colOff>157005</xdr:colOff>
      <xdr:row>104</xdr:row>
      <xdr:rowOff>73269</xdr:rowOff>
    </xdr:from>
    <xdr:to>
      <xdr:col>13</xdr:col>
      <xdr:colOff>58598</xdr:colOff>
      <xdr:row>107</xdr:row>
      <xdr:rowOff>31400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9DA1567-C610-4119-80D5-073B7A207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1895" y="20054835"/>
          <a:ext cx="3104505" cy="5233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93"/>
  <sheetViews>
    <sheetView showGridLines="0" workbookViewId="0">
      <selection activeCell="D92" sqref="D92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2" t="s">
        <v>78</v>
      </c>
      <c r="D3" s="53"/>
      <c r="E3" s="53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50" t="s">
        <v>67</v>
      </c>
      <c r="D4" s="51"/>
      <c r="E4" s="51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9" t="s">
        <v>68</v>
      </c>
      <c r="D5" s="60"/>
      <c r="E5" s="60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4" t="s">
        <v>79</v>
      </c>
      <c r="D6" s="55"/>
      <c r="E6" s="55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4" t="s">
        <v>80</v>
      </c>
      <c r="D7" s="55"/>
      <c r="E7" s="55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6" t="s">
        <v>66</v>
      </c>
      <c r="D9" s="57" t="s">
        <v>97</v>
      </c>
      <c r="E9" s="57" t="s">
        <v>96</v>
      </c>
      <c r="F9" s="8"/>
    </row>
    <row r="10" spans="2:16" ht="23.25" customHeight="1" x14ac:dyDescent="0.25">
      <c r="C10" s="56"/>
      <c r="D10" s="58"/>
      <c r="E10" s="58"/>
      <c r="F10" s="8"/>
    </row>
    <row r="11" spans="2:16" x14ac:dyDescent="0.25">
      <c r="C11" s="1" t="s">
        <v>0</v>
      </c>
      <c r="D11" s="2"/>
      <c r="E11" s="2"/>
      <c r="F11" s="8"/>
    </row>
    <row r="12" spans="2:16" x14ac:dyDescent="0.25">
      <c r="C12" s="3" t="s">
        <v>1</v>
      </c>
      <c r="D12" s="4"/>
      <c r="F12" s="8"/>
    </row>
    <row r="13" spans="2:16" x14ac:dyDescent="0.25">
      <c r="C13" s="5" t="s">
        <v>2</v>
      </c>
      <c r="D13" s="6"/>
      <c r="F13" s="8"/>
    </row>
    <row r="14" spans="2:16" x14ac:dyDescent="0.25">
      <c r="C14" s="5" t="s">
        <v>3</v>
      </c>
      <c r="D14" s="6"/>
      <c r="F14" s="8"/>
    </row>
    <row r="15" spans="2:16" x14ac:dyDescent="0.25">
      <c r="C15" s="5" t="s">
        <v>4</v>
      </c>
      <c r="D15" s="6"/>
      <c r="F15" s="8"/>
    </row>
    <row r="16" spans="2:16" x14ac:dyDescent="0.25">
      <c r="C16" s="5" t="s">
        <v>5</v>
      </c>
      <c r="D16" s="6"/>
      <c r="F16" s="8"/>
    </row>
    <row r="17" spans="3:6" x14ac:dyDescent="0.25">
      <c r="C17" s="5" t="s">
        <v>6</v>
      </c>
      <c r="D17" s="6"/>
      <c r="F17" s="8"/>
    </row>
    <row r="18" spans="3:6" x14ac:dyDescent="0.25">
      <c r="C18" s="3" t="s">
        <v>7</v>
      </c>
      <c r="D18" s="4"/>
      <c r="F18" s="8"/>
    </row>
    <row r="19" spans="3:6" x14ac:dyDescent="0.25">
      <c r="C19" s="5" t="s">
        <v>8</v>
      </c>
      <c r="D19" s="6"/>
      <c r="F19" s="8"/>
    </row>
    <row r="20" spans="3:6" x14ac:dyDescent="0.25">
      <c r="C20" s="5" t="s">
        <v>9</v>
      </c>
      <c r="D20" s="6"/>
      <c r="F20" s="8"/>
    </row>
    <row r="21" spans="3:6" x14ac:dyDescent="0.25">
      <c r="C21" s="5" t="s">
        <v>10</v>
      </c>
      <c r="D21" s="6"/>
      <c r="F21" s="8"/>
    </row>
    <row r="22" spans="3:6" x14ac:dyDescent="0.25">
      <c r="C22" s="5" t="s">
        <v>11</v>
      </c>
      <c r="D22" s="6"/>
      <c r="F22" s="8"/>
    </row>
    <row r="23" spans="3:6" x14ac:dyDescent="0.25">
      <c r="C23" s="5" t="s">
        <v>12</v>
      </c>
      <c r="D23" s="6"/>
    </row>
    <row r="24" spans="3:6" x14ac:dyDescent="0.25">
      <c r="C24" s="5" t="s">
        <v>13</v>
      </c>
      <c r="D24" s="6"/>
    </row>
    <row r="25" spans="3:6" x14ac:dyDescent="0.25">
      <c r="C25" s="5" t="s">
        <v>14</v>
      </c>
      <c r="D25" s="6"/>
    </row>
    <row r="26" spans="3:6" x14ac:dyDescent="0.25">
      <c r="C26" s="5" t="s">
        <v>15</v>
      </c>
      <c r="D26" s="6"/>
    </row>
    <row r="27" spans="3:6" x14ac:dyDescent="0.25">
      <c r="C27" s="5" t="s">
        <v>16</v>
      </c>
      <c r="D27" s="6"/>
    </row>
    <row r="28" spans="3:6" x14ac:dyDescent="0.25">
      <c r="C28" s="3" t="s">
        <v>17</v>
      </c>
      <c r="D28" s="4"/>
    </row>
    <row r="29" spans="3:6" x14ac:dyDescent="0.25">
      <c r="C29" s="5" t="s">
        <v>18</v>
      </c>
      <c r="D29" s="6"/>
    </row>
    <row r="30" spans="3:6" x14ac:dyDescent="0.25">
      <c r="C30" s="5" t="s">
        <v>19</v>
      </c>
      <c r="D30" s="6"/>
    </row>
    <row r="31" spans="3:6" x14ac:dyDescent="0.25">
      <c r="C31" s="5" t="s">
        <v>20</v>
      </c>
      <c r="D31" s="6"/>
    </row>
    <row r="32" spans="3:6" x14ac:dyDescent="0.25">
      <c r="C32" s="5" t="s">
        <v>21</v>
      </c>
      <c r="D32" s="6"/>
    </row>
    <row r="33" spans="3:4" x14ac:dyDescent="0.25">
      <c r="C33" s="5" t="s">
        <v>22</v>
      </c>
      <c r="D33" s="6"/>
    </row>
    <row r="34" spans="3:4" x14ac:dyDescent="0.25">
      <c r="C34" s="5" t="s">
        <v>23</v>
      </c>
      <c r="D34" s="6"/>
    </row>
    <row r="35" spans="3:4" x14ac:dyDescent="0.25">
      <c r="C35" s="5" t="s">
        <v>24</v>
      </c>
      <c r="D35" s="6"/>
    </row>
    <row r="36" spans="3:4" x14ac:dyDescent="0.25">
      <c r="C36" s="5" t="s">
        <v>25</v>
      </c>
      <c r="D36" s="6"/>
    </row>
    <row r="37" spans="3:4" x14ac:dyDescent="0.25">
      <c r="C37" s="5" t="s">
        <v>26</v>
      </c>
      <c r="D37" s="6"/>
    </row>
    <row r="38" spans="3:4" x14ac:dyDescent="0.25">
      <c r="C38" s="3" t="s">
        <v>27</v>
      </c>
      <c r="D38" s="4"/>
    </row>
    <row r="39" spans="3:4" x14ac:dyDescent="0.25">
      <c r="C39" s="5" t="s">
        <v>28</v>
      </c>
      <c r="D39" s="6"/>
    </row>
    <row r="40" spans="3:4" x14ac:dyDescent="0.25">
      <c r="C40" s="5" t="s">
        <v>29</v>
      </c>
      <c r="D40" s="6"/>
    </row>
    <row r="41" spans="3:4" x14ac:dyDescent="0.25">
      <c r="C41" s="5" t="s">
        <v>30</v>
      </c>
      <c r="D41" s="6"/>
    </row>
    <row r="42" spans="3:4" x14ac:dyDescent="0.25">
      <c r="C42" s="5" t="s">
        <v>31</v>
      </c>
      <c r="D42" s="6"/>
    </row>
    <row r="43" spans="3:4" x14ac:dyDescent="0.25">
      <c r="C43" s="5" t="s">
        <v>32</v>
      </c>
      <c r="D43" s="6"/>
    </row>
    <row r="44" spans="3:4" x14ac:dyDescent="0.25">
      <c r="C44" s="5" t="s">
        <v>33</v>
      </c>
      <c r="D44" s="6"/>
    </row>
    <row r="45" spans="3:4" x14ac:dyDescent="0.25">
      <c r="C45" s="5" t="s">
        <v>34</v>
      </c>
      <c r="D45" s="6"/>
    </row>
    <row r="46" spans="3:4" x14ac:dyDescent="0.25">
      <c r="C46" s="5" t="s">
        <v>35</v>
      </c>
      <c r="D46" s="6"/>
    </row>
    <row r="47" spans="3:4" x14ac:dyDescent="0.25">
      <c r="C47" s="3" t="s">
        <v>36</v>
      </c>
      <c r="D47" s="4"/>
    </row>
    <row r="48" spans="3:4" x14ac:dyDescent="0.25">
      <c r="C48" s="5" t="s">
        <v>37</v>
      </c>
      <c r="D48" s="6"/>
    </row>
    <row r="49" spans="3:4" x14ac:dyDescent="0.25">
      <c r="C49" s="5" t="s">
        <v>38</v>
      </c>
      <c r="D49" s="6"/>
    </row>
    <row r="50" spans="3:4" x14ac:dyDescent="0.25">
      <c r="C50" s="5" t="s">
        <v>39</v>
      </c>
      <c r="D50" s="6"/>
    </row>
    <row r="51" spans="3:4" x14ac:dyDescent="0.25">
      <c r="C51" s="5" t="s">
        <v>40</v>
      </c>
      <c r="D51" s="6"/>
    </row>
    <row r="52" spans="3:4" x14ac:dyDescent="0.25">
      <c r="C52" s="5" t="s">
        <v>41</v>
      </c>
      <c r="D52" s="6"/>
    </row>
    <row r="53" spans="3:4" x14ac:dyDescent="0.25">
      <c r="C53" s="5" t="s">
        <v>42</v>
      </c>
      <c r="D53" s="6"/>
    </row>
    <row r="54" spans="3:4" x14ac:dyDescent="0.25">
      <c r="C54" s="3" t="s">
        <v>43</v>
      </c>
      <c r="D54" s="4"/>
    </row>
    <row r="55" spans="3:4" x14ac:dyDescent="0.25">
      <c r="C55" s="5" t="s">
        <v>44</v>
      </c>
      <c r="D55" s="6"/>
    </row>
    <row r="56" spans="3:4" x14ac:dyDescent="0.25">
      <c r="C56" s="5" t="s">
        <v>45</v>
      </c>
      <c r="D56" s="6"/>
    </row>
    <row r="57" spans="3:4" x14ac:dyDescent="0.25">
      <c r="C57" s="5" t="s">
        <v>46</v>
      </c>
      <c r="D57" s="6"/>
    </row>
    <row r="58" spans="3:4" x14ac:dyDescent="0.25">
      <c r="C58" s="5" t="s">
        <v>47</v>
      </c>
      <c r="D58" s="6"/>
    </row>
    <row r="59" spans="3:4" x14ac:dyDescent="0.25">
      <c r="C59" s="5" t="s">
        <v>48</v>
      </c>
      <c r="D59" s="6"/>
    </row>
    <row r="60" spans="3:4" x14ac:dyDescent="0.25">
      <c r="C60" s="5" t="s">
        <v>49</v>
      </c>
      <c r="D60" s="6"/>
    </row>
    <row r="61" spans="3:4" x14ac:dyDescent="0.25">
      <c r="C61" s="5" t="s">
        <v>50</v>
      </c>
      <c r="D61" s="6"/>
    </row>
    <row r="62" spans="3:4" x14ac:dyDescent="0.25">
      <c r="C62" s="5" t="s">
        <v>51</v>
      </c>
      <c r="D62" s="6"/>
    </row>
    <row r="63" spans="3:4" x14ac:dyDescent="0.25">
      <c r="C63" s="5" t="s">
        <v>52</v>
      </c>
      <c r="D63" s="6"/>
    </row>
    <row r="64" spans="3:4" x14ac:dyDescent="0.25">
      <c r="C64" s="3" t="s">
        <v>53</v>
      </c>
      <c r="D64" s="4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3" t="s">
        <v>58</v>
      </c>
      <c r="D69" s="4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3" t="s">
        <v>61</v>
      </c>
      <c r="D72" s="4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69</v>
      </c>
      <c r="D76" s="2"/>
      <c r="E76" s="2"/>
    </row>
    <row r="77" spans="3:5" x14ac:dyDescent="0.25">
      <c r="C77" s="3" t="s">
        <v>70</v>
      </c>
      <c r="D77" s="4"/>
    </row>
    <row r="78" spans="3:5" x14ac:dyDescent="0.25">
      <c r="C78" s="5" t="s">
        <v>71</v>
      </c>
      <c r="D78" s="6"/>
    </row>
    <row r="79" spans="3:5" x14ac:dyDescent="0.25">
      <c r="C79" s="5" t="s">
        <v>72</v>
      </c>
      <c r="D79" s="6"/>
    </row>
    <row r="80" spans="3:5" x14ac:dyDescent="0.25">
      <c r="C80" s="3" t="s">
        <v>73</v>
      </c>
      <c r="D80" s="4"/>
    </row>
    <row r="81" spans="3:5" x14ac:dyDescent="0.25">
      <c r="C81" s="5" t="s">
        <v>74</v>
      </c>
      <c r="D81" s="6"/>
    </row>
    <row r="82" spans="3:5" x14ac:dyDescent="0.25">
      <c r="C82" s="5" t="s">
        <v>75</v>
      </c>
      <c r="D82" s="6"/>
    </row>
    <row r="83" spans="3:5" x14ac:dyDescent="0.25">
      <c r="C83" s="3" t="s">
        <v>76</v>
      </c>
      <c r="D83" s="4"/>
    </row>
    <row r="84" spans="3:5" x14ac:dyDescent="0.25">
      <c r="C84" s="5" t="s">
        <v>77</v>
      </c>
      <c r="D84" s="6"/>
    </row>
    <row r="85" spans="3:5" x14ac:dyDescent="0.25">
      <c r="C85" s="10" t="s">
        <v>65</v>
      </c>
      <c r="D85" s="9"/>
      <c r="E85" s="9"/>
    </row>
    <row r="90" spans="3:5" ht="15.75" thickBot="1" x14ac:dyDescent="0.3"/>
    <row r="91" spans="3:5" ht="26.25" customHeight="1" thickBot="1" x14ac:dyDescent="0.3">
      <c r="C91" s="22" t="s">
        <v>98</v>
      </c>
    </row>
    <row r="92" spans="3:5" ht="33.75" customHeight="1" thickBot="1" x14ac:dyDescent="0.3">
      <c r="C92" s="20" t="s">
        <v>99</v>
      </c>
    </row>
    <row r="93" spans="3:5" ht="45.75" thickBot="1" x14ac:dyDescent="0.3">
      <c r="C93" s="21" t="s">
        <v>100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0:T109"/>
  <sheetViews>
    <sheetView showGridLines="0" tabSelected="1" topLeftCell="E4" zoomScale="91" zoomScaleNormal="91" workbookViewId="0">
      <selection activeCell="R110" sqref="R110"/>
    </sheetView>
  </sheetViews>
  <sheetFormatPr baseColWidth="10" defaultColWidth="11.42578125" defaultRowHeight="15" x14ac:dyDescent="0.25"/>
  <cols>
    <col min="1" max="2" width="0" hidden="1" customWidth="1"/>
    <col min="3" max="3" width="92.85546875" customWidth="1"/>
    <col min="4" max="5" width="22.5703125" style="23" customWidth="1"/>
    <col min="6" max="6" width="21.42578125" customWidth="1"/>
    <col min="7" max="10" width="16.85546875" customWidth="1"/>
    <col min="11" max="11" width="17.28515625" customWidth="1"/>
    <col min="12" max="12" width="5.5703125" customWidth="1"/>
    <col min="13" max="13" width="8.42578125" customWidth="1"/>
    <col min="14" max="14" width="12.5703125" customWidth="1"/>
    <col min="15" max="15" width="9" customWidth="1"/>
    <col min="16" max="16" width="12.5703125" customWidth="1"/>
    <col min="17" max="17" width="11.140625" customWidth="1"/>
    <col min="18" max="18" width="23.5703125" customWidth="1"/>
    <col min="19" max="19" width="6.42578125" customWidth="1"/>
    <col min="20" max="20" width="16.42578125" customWidth="1"/>
  </cols>
  <sheetData>
    <row r="10" spans="3:18" ht="28.5" x14ac:dyDescent="0.25">
      <c r="C10" s="52" t="s">
        <v>101</v>
      </c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</row>
    <row r="11" spans="3:18" ht="21" x14ac:dyDescent="0.25">
      <c r="C11" s="50" t="s">
        <v>102</v>
      </c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</row>
    <row r="12" spans="3:18" ht="21" x14ac:dyDescent="0.25">
      <c r="C12" s="50" t="s">
        <v>122</v>
      </c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</row>
    <row r="13" spans="3:18" ht="15.75" x14ac:dyDescent="0.25">
      <c r="C13" s="59">
        <v>2024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</row>
    <row r="14" spans="3:18" ht="15.75" x14ac:dyDescent="0.25">
      <c r="C14" s="54" t="s">
        <v>115</v>
      </c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</row>
    <row r="15" spans="3:18" ht="15.75" x14ac:dyDescent="0.25">
      <c r="C15" s="55" t="s">
        <v>80</v>
      </c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</row>
    <row r="17" spans="3:20" ht="15.75" x14ac:dyDescent="0.25">
      <c r="C17" s="61" t="s">
        <v>66</v>
      </c>
      <c r="D17" s="62" t="s">
        <v>97</v>
      </c>
      <c r="E17" s="62" t="s">
        <v>96</v>
      </c>
      <c r="F17" s="63" t="s">
        <v>94</v>
      </c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</row>
    <row r="18" spans="3:20" ht="15.75" x14ac:dyDescent="0.25">
      <c r="C18" s="61"/>
      <c r="D18" s="62"/>
      <c r="E18" s="62"/>
      <c r="F18" s="47" t="s">
        <v>82</v>
      </c>
      <c r="G18" s="47" t="s">
        <v>83</v>
      </c>
      <c r="H18" s="47" t="s">
        <v>84</v>
      </c>
      <c r="I18" s="47" t="s">
        <v>85</v>
      </c>
      <c r="J18" s="47" t="s">
        <v>86</v>
      </c>
      <c r="K18" s="47" t="s">
        <v>87</v>
      </c>
      <c r="L18" s="47" t="s">
        <v>88</v>
      </c>
      <c r="M18" s="47" t="s">
        <v>89</v>
      </c>
      <c r="N18" s="47" t="s">
        <v>90</v>
      </c>
      <c r="O18" s="47" t="s">
        <v>91</v>
      </c>
      <c r="P18" s="47" t="s">
        <v>92</v>
      </c>
      <c r="Q18" s="47" t="s">
        <v>93</v>
      </c>
      <c r="R18" s="47" t="s">
        <v>81</v>
      </c>
    </row>
    <row r="19" spans="3:20" x14ac:dyDescent="0.25">
      <c r="C19" s="27" t="s">
        <v>0</v>
      </c>
      <c r="D19" s="37"/>
      <c r="E19" s="37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</row>
    <row r="20" spans="3:20" x14ac:dyDescent="0.25">
      <c r="C20" s="25" t="s">
        <v>1</v>
      </c>
      <c r="D20" s="39">
        <f>SUM(D21:D25)</f>
        <v>1874710306</v>
      </c>
      <c r="E20" s="39">
        <f>SUM(E21:E25)</f>
        <v>1749789320.6700001</v>
      </c>
      <c r="F20" s="40">
        <f>+F21+F22+F23+F24+F25</f>
        <v>135601560.83000001</v>
      </c>
      <c r="G20" s="40">
        <f t="shared" ref="G20" si="0">+G21+G22+G23+G24+G25</f>
        <v>136096810.15000001</v>
      </c>
      <c r="H20" s="39">
        <f>SUM(H21:H25)</f>
        <v>130186780.29000001</v>
      </c>
      <c r="I20" s="39">
        <f t="shared" ref="I20:Q20" si="1">SUM(I21:I25)</f>
        <v>209108257.80000001</v>
      </c>
      <c r="J20" s="39">
        <f t="shared" si="1"/>
        <v>130488771.42</v>
      </c>
      <c r="K20" s="39">
        <f t="shared" si="1"/>
        <v>130434433.86</v>
      </c>
      <c r="L20" s="39">
        <f t="shared" si="1"/>
        <v>0</v>
      </c>
      <c r="M20" s="39">
        <f t="shared" si="1"/>
        <v>0</v>
      </c>
      <c r="N20" s="39">
        <f>SUM(N21:N25)</f>
        <v>0</v>
      </c>
      <c r="O20" s="39">
        <f t="shared" si="1"/>
        <v>0</v>
      </c>
      <c r="P20" s="39">
        <f t="shared" si="1"/>
        <v>0</v>
      </c>
      <c r="Q20" s="39">
        <f t="shared" si="1"/>
        <v>0</v>
      </c>
      <c r="R20" s="40">
        <f>SUM(F20:Q20)</f>
        <v>871916614.35000002</v>
      </c>
    </row>
    <row r="21" spans="3:20" x14ac:dyDescent="0.25">
      <c r="C21" s="26" t="s">
        <v>2</v>
      </c>
      <c r="D21" s="41">
        <v>1310411394</v>
      </c>
      <c r="E21" s="41">
        <v>1221902888.6700001</v>
      </c>
      <c r="F21" s="42">
        <v>105315040.87</v>
      </c>
      <c r="G21" s="42">
        <v>106090737.87</v>
      </c>
      <c r="H21" s="42">
        <v>100929114.03</v>
      </c>
      <c r="I21" s="42">
        <v>102542723.40000001</v>
      </c>
      <c r="J21" s="45">
        <v>100277786.95999999</v>
      </c>
      <c r="K21" s="42">
        <v>99921251.840000004</v>
      </c>
      <c r="L21" s="42"/>
      <c r="M21" s="42"/>
      <c r="N21" s="42"/>
      <c r="O21" s="44"/>
      <c r="P21" s="42"/>
      <c r="Q21" s="42"/>
      <c r="R21" s="42">
        <f t="shared" ref="R21:R84" si="2">SUM(F21:Q21)</f>
        <v>615076654.96999991</v>
      </c>
      <c r="T21" s="36"/>
    </row>
    <row r="22" spans="3:20" x14ac:dyDescent="0.25">
      <c r="C22" s="26" t="s">
        <v>3</v>
      </c>
      <c r="D22" s="41">
        <v>398171828</v>
      </c>
      <c r="E22" s="41">
        <v>357113104.55000001</v>
      </c>
      <c r="F22" s="42">
        <v>16405478.74</v>
      </c>
      <c r="G22" s="42">
        <v>16137120.98</v>
      </c>
      <c r="H22" s="42">
        <v>15449671.359999999</v>
      </c>
      <c r="I22" s="42">
        <v>92486535.280000001</v>
      </c>
      <c r="J22" s="45">
        <v>16178215.810000001</v>
      </c>
      <c r="K22" s="42">
        <v>16534715.720000001</v>
      </c>
      <c r="L22" s="42"/>
      <c r="M22" s="42"/>
      <c r="N22" s="42"/>
      <c r="O22" s="44"/>
      <c r="P22" s="42"/>
      <c r="Q22" s="42"/>
      <c r="R22" s="42">
        <f t="shared" si="2"/>
        <v>173191737.89000002</v>
      </c>
      <c r="T22" s="36"/>
    </row>
    <row r="23" spans="3:20" x14ac:dyDescent="0.25">
      <c r="C23" s="26" t="s">
        <v>4</v>
      </c>
      <c r="D23" s="41"/>
      <c r="E23" s="41"/>
      <c r="F23" s="42">
        <v>0</v>
      </c>
      <c r="G23" s="42"/>
      <c r="H23" s="42"/>
      <c r="I23" s="42"/>
      <c r="J23" s="42"/>
      <c r="K23" s="42"/>
      <c r="L23" s="42"/>
      <c r="M23" s="42"/>
      <c r="N23" s="42"/>
      <c r="O23" s="44"/>
      <c r="P23" s="42"/>
      <c r="Q23" s="42"/>
      <c r="R23" s="42"/>
      <c r="S23" s="17"/>
      <c r="T23" s="36"/>
    </row>
    <row r="24" spans="3:20" x14ac:dyDescent="0.25">
      <c r="C24" s="26" t="s">
        <v>5</v>
      </c>
      <c r="D24" s="41"/>
      <c r="E24" s="41"/>
      <c r="F24" s="42">
        <v>0</v>
      </c>
      <c r="G24" s="42"/>
      <c r="H24" s="42"/>
      <c r="I24" s="42"/>
      <c r="J24" s="42"/>
      <c r="K24" s="42"/>
      <c r="L24" s="42"/>
      <c r="M24" s="42"/>
      <c r="N24" s="42"/>
      <c r="O24" s="44"/>
      <c r="P24" s="42"/>
      <c r="Q24" s="42"/>
      <c r="R24" s="42"/>
      <c r="T24" s="36"/>
    </row>
    <row r="25" spans="3:20" x14ac:dyDescent="0.25">
      <c r="C25" s="26" t="s">
        <v>6</v>
      </c>
      <c r="D25" s="41">
        <v>166127084</v>
      </c>
      <c r="E25" s="41">
        <v>170773327.44999999</v>
      </c>
      <c r="F25" s="42">
        <v>13881041.220000001</v>
      </c>
      <c r="G25" s="42">
        <v>13868951.300000001</v>
      </c>
      <c r="H25" s="42">
        <v>13807994.9</v>
      </c>
      <c r="I25" s="42">
        <v>14078999.119999999</v>
      </c>
      <c r="J25" s="43">
        <v>14032768.65</v>
      </c>
      <c r="K25" s="42">
        <v>13978466.300000001</v>
      </c>
      <c r="L25" s="42"/>
      <c r="M25" s="42"/>
      <c r="N25" s="42"/>
      <c r="O25" s="44"/>
      <c r="P25" s="42"/>
      <c r="Q25" s="42"/>
      <c r="R25" s="42">
        <f t="shared" si="2"/>
        <v>83648221.489999995</v>
      </c>
      <c r="T25" s="36"/>
    </row>
    <row r="26" spans="3:20" x14ac:dyDescent="0.25">
      <c r="C26" s="25" t="s">
        <v>7</v>
      </c>
      <c r="D26" s="39">
        <f>SUM(D27:D35)</f>
        <v>319516882</v>
      </c>
      <c r="E26" s="39">
        <f>SUM(E27:E35)</f>
        <v>458562929.51999998</v>
      </c>
      <c r="F26" s="40">
        <f>+F27+F28+F29+F30+F31+F32+F33+F34+F35</f>
        <v>6180500.8600000003</v>
      </c>
      <c r="G26" s="40">
        <f t="shared" ref="G26" si="3">+G27+G28+G29+G30+G31+G32+G33+G34+G35</f>
        <v>22713044.57</v>
      </c>
      <c r="H26" s="39">
        <f>+H27+H28+H29+H30+H31+H32+H33+H34+H35</f>
        <v>9128381.6799999997</v>
      </c>
      <c r="I26" s="39">
        <f t="shared" ref="I26:Q26" si="4">+I27+I28+I29+I30+I31+I32+I33+I34+I35</f>
        <v>19755655.190000001</v>
      </c>
      <c r="J26" s="39">
        <f t="shared" si="4"/>
        <v>26493815.979999997</v>
      </c>
      <c r="K26" s="39">
        <f t="shared" si="4"/>
        <v>17413617.719999999</v>
      </c>
      <c r="L26" s="39">
        <f t="shared" si="4"/>
        <v>0</v>
      </c>
      <c r="M26" s="39">
        <f t="shared" si="4"/>
        <v>0</v>
      </c>
      <c r="N26" s="39">
        <f t="shared" si="4"/>
        <v>0</v>
      </c>
      <c r="O26" s="39">
        <f t="shared" si="4"/>
        <v>0</v>
      </c>
      <c r="P26" s="39">
        <f>+P27+P28+P29+P30+P31+P32+P33+P34+P35</f>
        <v>0</v>
      </c>
      <c r="Q26" s="39">
        <f t="shared" si="4"/>
        <v>0</v>
      </c>
      <c r="R26" s="40">
        <f>SUM(F26:Q26)</f>
        <v>101685016</v>
      </c>
      <c r="T26" s="36"/>
    </row>
    <row r="27" spans="3:20" x14ac:dyDescent="0.25">
      <c r="C27" s="26" t="s">
        <v>8</v>
      </c>
      <c r="D27" s="41">
        <v>88420299</v>
      </c>
      <c r="E27" s="41">
        <v>88520299</v>
      </c>
      <c r="F27" s="42">
        <v>5090716.9800000004</v>
      </c>
      <c r="G27" s="42">
        <v>7455182.1399999997</v>
      </c>
      <c r="H27" s="42">
        <v>3135123.31</v>
      </c>
      <c r="I27" s="42">
        <v>5861781.3700000001</v>
      </c>
      <c r="J27" s="45">
        <v>11589142.859999999</v>
      </c>
      <c r="K27" s="42">
        <v>5182762.25</v>
      </c>
      <c r="L27" s="42"/>
      <c r="M27" s="42"/>
      <c r="N27" s="42"/>
      <c r="O27" s="44"/>
      <c r="P27" s="42"/>
      <c r="Q27" s="42"/>
      <c r="R27" s="42">
        <f t="shared" si="2"/>
        <v>38314708.909999996</v>
      </c>
      <c r="T27" s="36"/>
    </row>
    <row r="28" spans="3:20" x14ac:dyDescent="0.25">
      <c r="C28" s="26" t="s">
        <v>9</v>
      </c>
      <c r="D28" s="41">
        <v>5604444</v>
      </c>
      <c r="E28" s="41">
        <v>7796716.6900000004</v>
      </c>
      <c r="F28" s="42">
        <v>0</v>
      </c>
      <c r="G28" s="42">
        <v>247540.57</v>
      </c>
      <c r="H28" s="42">
        <v>784510.27</v>
      </c>
      <c r="I28" s="42">
        <v>209926.85</v>
      </c>
      <c r="J28" s="45">
        <v>399925.19</v>
      </c>
      <c r="K28" s="42">
        <v>659175.02</v>
      </c>
      <c r="L28" s="42"/>
      <c r="M28" s="42"/>
      <c r="N28" s="42"/>
      <c r="O28" s="44"/>
      <c r="P28" s="42"/>
      <c r="Q28" s="42"/>
      <c r="R28" s="42">
        <f t="shared" si="2"/>
        <v>2301077.9000000004</v>
      </c>
      <c r="T28" s="36"/>
    </row>
    <row r="29" spans="3:20" x14ac:dyDescent="0.25">
      <c r="C29" s="26" t="s">
        <v>10</v>
      </c>
      <c r="D29" s="41">
        <v>13374921</v>
      </c>
      <c r="E29" s="41">
        <v>13374921</v>
      </c>
      <c r="F29" s="42">
        <v>0</v>
      </c>
      <c r="G29" s="42">
        <v>1245170</v>
      </c>
      <c r="H29" s="42">
        <v>435660</v>
      </c>
      <c r="I29" s="42">
        <v>1295350</v>
      </c>
      <c r="J29" s="45">
        <v>0</v>
      </c>
      <c r="K29" s="42">
        <v>2404340</v>
      </c>
      <c r="L29" s="42"/>
      <c r="M29" s="42"/>
      <c r="N29" s="42"/>
      <c r="O29" s="44"/>
      <c r="P29" s="42"/>
      <c r="Q29" s="42"/>
      <c r="R29" s="42">
        <f t="shared" si="2"/>
        <v>5380520</v>
      </c>
      <c r="T29" s="36"/>
    </row>
    <row r="30" spans="3:20" x14ac:dyDescent="0.25">
      <c r="C30" s="26" t="s">
        <v>11</v>
      </c>
      <c r="D30" s="41">
        <v>9807320</v>
      </c>
      <c r="E30" s="41">
        <v>9807320</v>
      </c>
      <c r="F30" s="42">
        <v>0</v>
      </c>
      <c r="G30" s="42">
        <v>0</v>
      </c>
      <c r="H30" s="42">
        <v>220786.21</v>
      </c>
      <c r="I30" s="42">
        <v>257540</v>
      </c>
      <c r="J30" s="45">
        <v>850165.1</v>
      </c>
      <c r="K30" s="42">
        <v>185542.92</v>
      </c>
      <c r="L30" s="42"/>
      <c r="M30" s="42"/>
      <c r="N30" s="42"/>
      <c r="O30" s="44"/>
      <c r="P30" s="42"/>
      <c r="Q30" s="42"/>
      <c r="R30" s="42">
        <f t="shared" si="2"/>
        <v>1514034.23</v>
      </c>
      <c r="T30" s="36"/>
    </row>
    <row r="31" spans="3:20" x14ac:dyDescent="0.25">
      <c r="C31" s="26" t="s">
        <v>12</v>
      </c>
      <c r="D31" s="41">
        <v>33261969</v>
      </c>
      <c r="E31" s="41">
        <v>148328863.91999999</v>
      </c>
      <c r="F31" s="42">
        <v>0</v>
      </c>
      <c r="G31" s="42">
        <v>3206024.54</v>
      </c>
      <c r="H31" s="42">
        <v>1192433.57</v>
      </c>
      <c r="I31" s="42">
        <v>819908.59</v>
      </c>
      <c r="J31" s="45">
        <v>592805.29</v>
      </c>
      <c r="K31" s="42">
        <v>427834</v>
      </c>
      <c r="L31" s="42"/>
      <c r="M31" s="42"/>
      <c r="N31" s="42"/>
      <c r="O31" s="44"/>
      <c r="P31" s="42"/>
      <c r="Q31" s="42"/>
      <c r="R31" s="42">
        <f t="shared" si="2"/>
        <v>6239005.9900000002</v>
      </c>
      <c r="T31" s="36"/>
    </row>
    <row r="32" spans="3:20" x14ac:dyDescent="0.25">
      <c r="C32" s="26" t="s">
        <v>13</v>
      </c>
      <c r="D32" s="41">
        <v>35886483</v>
      </c>
      <c r="E32" s="41">
        <v>21386483</v>
      </c>
      <c r="F32" s="42">
        <v>1089783.8799999999</v>
      </c>
      <c r="G32" s="42">
        <v>4150514.17</v>
      </c>
      <c r="H32" s="42">
        <v>1265782.8700000001</v>
      </c>
      <c r="I32" s="42">
        <v>1913125.47</v>
      </c>
      <c r="J32" s="45">
        <v>1917274.1</v>
      </c>
      <c r="K32" s="42">
        <v>1969977.19</v>
      </c>
      <c r="L32" s="42"/>
      <c r="M32" s="42"/>
      <c r="N32" s="42"/>
      <c r="O32" s="44"/>
      <c r="P32" s="42"/>
      <c r="Q32" s="42"/>
      <c r="R32" s="42">
        <f t="shared" si="2"/>
        <v>12306457.68</v>
      </c>
      <c r="T32" s="36"/>
    </row>
    <row r="33" spans="3:20" x14ac:dyDescent="0.25">
      <c r="C33" s="26" t="s">
        <v>14</v>
      </c>
      <c r="D33" s="41">
        <v>56609673</v>
      </c>
      <c r="E33" s="41">
        <v>88038822.329999998</v>
      </c>
      <c r="F33" s="42"/>
      <c r="G33" s="42">
        <v>1342777.15</v>
      </c>
      <c r="H33" s="42">
        <v>33741.449999999997</v>
      </c>
      <c r="I33" s="42">
        <v>5259040.3</v>
      </c>
      <c r="J33" s="45">
        <v>7193265.1600000001</v>
      </c>
      <c r="K33" s="42">
        <v>2362787.7000000002</v>
      </c>
      <c r="L33" s="42"/>
      <c r="M33" s="42"/>
      <c r="N33" s="42"/>
      <c r="O33" s="44"/>
      <c r="P33" s="42"/>
      <c r="Q33" s="42"/>
      <c r="R33" s="42">
        <f t="shared" si="2"/>
        <v>16191611.759999998</v>
      </c>
      <c r="T33" s="36"/>
    </row>
    <row r="34" spans="3:20" x14ac:dyDescent="0.25">
      <c r="C34" s="26" t="s">
        <v>15</v>
      </c>
      <c r="D34" s="41">
        <v>66402776</v>
      </c>
      <c r="E34" s="41">
        <v>75960506.579999998</v>
      </c>
      <c r="F34" s="42">
        <v>0</v>
      </c>
      <c r="G34" s="42">
        <v>5065836</v>
      </c>
      <c r="H34" s="42">
        <v>2060344</v>
      </c>
      <c r="I34" s="42">
        <v>4123982.61</v>
      </c>
      <c r="J34" s="42">
        <v>3921738.28</v>
      </c>
      <c r="K34" s="42">
        <v>2207865.38</v>
      </c>
      <c r="L34" s="42"/>
      <c r="M34" s="42"/>
      <c r="N34" s="42"/>
      <c r="O34" s="44"/>
      <c r="P34" s="42"/>
      <c r="Q34" s="42"/>
      <c r="R34" s="42">
        <f t="shared" si="2"/>
        <v>17379766.27</v>
      </c>
      <c r="T34" s="36"/>
    </row>
    <row r="35" spans="3:20" x14ac:dyDescent="0.25">
      <c r="C35" s="26" t="s">
        <v>16</v>
      </c>
      <c r="D35" s="41">
        <v>10148997</v>
      </c>
      <c r="E35" s="41">
        <v>5348997</v>
      </c>
      <c r="F35" s="42">
        <v>0</v>
      </c>
      <c r="G35" s="42"/>
      <c r="H35" s="42"/>
      <c r="I35" s="42">
        <v>15000</v>
      </c>
      <c r="J35" s="43">
        <v>29500</v>
      </c>
      <c r="K35" s="42">
        <v>2013333.26</v>
      </c>
      <c r="L35" s="42"/>
      <c r="M35" s="42"/>
      <c r="N35" s="42"/>
      <c r="O35" s="44"/>
      <c r="P35" s="42"/>
      <c r="Q35" s="42"/>
      <c r="R35" s="42">
        <f t="shared" si="2"/>
        <v>2057833.26</v>
      </c>
      <c r="T35" s="36"/>
    </row>
    <row r="36" spans="3:20" x14ac:dyDescent="0.25">
      <c r="C36" s="25" t="s">
        <v>17</v>
      </c>
      <c r="D36" s="39">
        <f>SUM(D37:D45)</f>
        <v>259052786</v>
      </c>
      <c r="E36" s="39">
        <f>SUM(E37:E45)</f>
        <v>191096087.11000001</v>
      </c>
      <c r="F36" s="40">
        <f>+F37+F38+F39+F40+F41+F42+F43+F44+F45</f>
        <v>0</v>
      </c>
      <c r="G36" s="39">
        <f>+G37+G38+G39+G40+G41+G42+G43+G44+G45</f>
        <v>5007235.2</v>
      </c>
      <c r="H36" s="39">
        <f t="shared" ref="H36:M36" si="5">SUM(H37:H45)</f>
        <v>9917319.9299999997</v>
      </c>
      <c r="I36" s="39">
        <f t="shared" si="5"/>
        <v>5615760.8499999996</v>
      </c>
      <c r="J36" s="39">
        <f t="shared" si="5"/>
        <v>9865224.1899999995</v>
      </c>
      <c r="K36" s="39">
        <f t="shared" si="5"/>
        <v>52913097.210000001</v>
      </c>
      <c r="L36" s="39">
        <f t="shared" si="5"/>
        <v>0</v>
      </c>
      <c r="M36" s="39">
        <f t="shared" si="5"/>
        <v>0</v>
      </c>
      <c r="N36" s="39">
        <f>SUM(N37:N45)</f>
        <v>0</v>
      </c>
      <c r="O36" s="39">
        <f t="shared" ref="O36:Q36" si="6">+O37+O38+O39+O40+O41+O42+O43+O44+O45</f>
        <v>0</v>
      </c>
      <c r="P36" s="39">
        <f t="shared" si="6"/>
        <v>0</v>
      </c>
      <c r="Q36" s="39">
        <f t="shared" si="6"/>
        <v>0</v>
      </c>
      <c r="R36" s="40">
        <f>SUM(F36:Q36)</f>
        <v>83318637.379999995</v>
      </c>
      <c r="T36" s="36"/>
    </row>
    <row r="37" spans="3:20" x14ac:dyDescent="0.25">
      <c r="C37" s="26" t="s">
        <v>18</v>
      </c>
      <c r="D37" s="41">
        <v>9508759</v>
      </c>
      <c r="E37" s="41">
        <v>16240813</v>
      </c>
      <c r="F37" s="42"/>
      <c r="G37" s="42">
        <v>772460.7</v>
      </c>
      <c r="H37" s="42">
        <v>6620465.9000000004</v>
      </c>
      <c r="I37" s="42">
        <v>205625</v>
      </c>
      <c r="J37" s="45">
        <v>462600</v>
      </c>
      <c r="K37" s="42">
        <v>1349803.34</v>
      </c>
      <c r="L37" s="42"/>
      <c r="M37" s="42"/>
      <c r="N37" s="42"/>
      <c r="O37" s="44"/>
      <c r="P37" s="42"/>
      <c r="Q37" s="42"/>
      <c r="R37" s="42">
        <f t="shared" si="2"/>
        <v>9410954.9400000013</v>
      </c>
      <c r="T37" s="36"/>
    </row>
    <row r="38" spans="3:20" x14ac:dyDescent="0.25">
      <c r="C38" s="26" t="s">
        <v>19</v>
      </c>
      <c r="D38" s="41">
        <v>23730500</v>
      </c>
      <c r="E38" s="41">
        <v>26344210</v>
      </c>
      <c r="F38" s="42"/>
      <c r="G38" s="42">
        <v>0</v>
      </c>
      <c r="H38" s="42">
        <v>69631.8</v>
      </c>
      <c r="I38" s="42">
        <v>10000</v>
      </c>
      <c r="J38" s="45">
        <v>0</v>
      </c>
      <c r="K38" s="42">
        <v>123698.73</v>
      </c>
      <c r="L38" s="42"/>
      <c r="M38" s="42"/>
      <c r="N38" s="42"/>
      <c r="O38" s="44"/>
      <c r="P38" s="42"/>
      <c r="Q38" s="42"/>
      <c r="R38" s="42">
        <f t="shared" si="2"/>
        <v>203330.53</v>
      </c>
      <c r="T38" s="36"/>
    </row>
    <row r="39" spans="3:20" x14ac:dyDescent="0.25">
      <c r="C39" s="26" t="s">
        <v>20</v>
      </c>
      <c r="D39" s="41">
        <v>11231860</v>
      </c>
      <c r="E39" s="41">
        <v>11058960</v>
      </c>
      <c r="F39" s="42"/>
      <c r="G39" s="42">
        <v>291155</v>
      </c>
      <c r="H39" s="42">
        <v>17936</v>
      </c>
      <c r="I39" s="42">
        <v>142575.85999999999</v>
      </c>
      <c r="J39" s="45">
        <v>1188988.8799999999</v>
      </c>
      <c r="K39" s="42">
        <v>3576930.65</v>
      </c>
      <c r="L39" s="42"/>
      <c r="M39" s="42"/>
      <c r="N39" s="42"/>
      <c r="O39" s="44"/>
      <c r="P39" s="42"/>
      <c r="Q39" s="42"/>
      <c r="R39" s="42">
        <f t="shared" si="2"/>
        <v>5217586.3899999997</v>
      </c>
      <c r="T39" s="36"/>
    </row>
    <row r="40" spans="3:20" x14ac:dyDescent="0.25">
      <c r="C40" s="26" t="s">
        <v>21</v>
      </c>
      <c r="D40" s="41">
        <v>1390900</v>
      </c>
      <c r="E40" s="41">
        <v>1780900</v>
      </c>
      <c r="F40" s="42"/>
      <c r="G40" s="42">
        <v>0</v>
      </c>
      <c r="H40" s="42">
        <v>0</v>
      </c>
      <c r="I40" s="42">
        <v>1546244.78</v>
      </c>
      <c r="J40" s="45">
        <v>0</v>
      </c>
      <c r="K40" s="42">
        <v>123546</v>
      </c>
      <c r="L40" s="42"/>
      <c r="M40" s="42"/>
      <c r="N40" s="42"/>
      <c r="O40" s="44"/>
      <c r="P40" s="42"/>
      <c r="Q40" s="42"/>
      <c r="R40" s="42">
        <f t="shared" si="2"/>
        <v>1669790.78</v>
      </c>
      <c r="T40" s="36"/>
    </row>
    <row r="41" spans="3:20" x14ac:dyDescent="0.25">
      <c r="C41" s="26" t="s">
        <v>22</v>
      </c>
      <c r="D41" s="41">
        <v>1819875</v>
      </c>
      <c r="E41" s="41">
        <v>7592835</v>
      </c>
      <c r="F41" s="42"/>
      <c r="G41" s="42">
        <v>0</v>
      </c>
      <c r="H41" s="42">
        <v>0</v>
      </c>
      <c r="I41" s="42"/>
      <c r="J41" s="45">
        <v>0</v>
      </c>
      <c r="K41" s="42">
        <v>1626772.66</v>
      </c>
      <c r="L41" s="42"/>
      <c r="M41" s="42"/>
      <c r="N41" s="42"/>
      <c r="O41" s="44"/>
      <c r="P41" s="42"/>
      <c r="Q41" s="42"/>
      <c r="R41" s="42">
        <f t="shared" si="2"/>
        <v>1626772.66</v>
      </c>
      <c r="T41" s="36"/>
    </row>
    <row r="42" spans="3:20" x14ac:dyDescent="0.25">
      <c r="C42" s="26" t="s">
        <v>23</v>
      </c>
      <c r="D42" s="41">
        <v>818570</v>
      </c>
      <c r="E42" s="41">
        <v>2506430</v>
      </c>
      <c r="F42" s="42"/>
      <c r="G42" s="42">
        <v>0</v>
      </c>
      <c r="H42" s="42">
        <v>11659.88</v>
      </c>
      <c r="I42" s="42">
        <v>90140.02</v>
      </c>
      <c r="J42" s="45">
        <v>94754</v>
      </c>
      <c r="K42" s="42">
        <v>524020.08</v>
      </c>
      <c r="L42" s="42"/>
      <c r="M42" s="42"/>
      <c r="N42" s="42"/>
      <c r="O42" s="44"/>
      <c r="P42" s="42"/>
      <c r="Q42" s="42"/>
      <c r="R42" s="42">
        <f t="shared" si="2"/>
        <v>720573.98</v>
      </c>
      <c r="T42" s="36"/>
    </row>
    <row r="43" spans="3:20" x14ac:dyDescent="0.25">
      <c r="C43" s="26" t="s">
        <v>24</v>
      </c>
      <c r="D43" s="41">
        <v>78302875</v>
      </c>
      <c r="E43" s="41">
        <v>80101773.400000006</v>
      </c>
      <c r="F43" s="42"/>
      <c r="G43" s="42">
        <v>40727.9</v>
      </c>
      <c r="H43" s="42">
        <v>533510.54</v>
      </c>
      <c r="I43" s="42">
        <v>136348.4</v>
      </c>
      <c r="J43" s="45">
        <v>8026520</v>
      </c>
      <c r="K43" s="42">
        <v>38269439.490000002</v>
      </c>
      <c r="L43" s="42"/>
      <c r="M43" s="42"/>
      <c r="N43" s="42"/>
      <c r="O43" s="44"/>
      <c r="P43" s="42"/>
      <c r="Q43" s="42"/>
      <c r="R43" s="42">
        <f t="shared" si="2"/>
        <v>47006546.329999998</v>
      </c>
      <c r="T43" s="36"/>
    </row>
    <row r="44" spans="3:20" x14ac:dyDescent="0.25">
      <c r="C44" s="26" t="s">
        <v>25</v>
      </c>
      <c r="D44" s="41">
        <v>0</v>
      </c>
      <c r="E44" s="41">
        <v>0</v>
      </c>
      <c r="F44" s="42"/>
      <c r="G44" s="42">
        <v>0</v>
      </c>
      <c r="H44" s="42"/>
      <c r="I44" s="42">
        <v>0</v>
      </c>
      <c r="J44" s="42"/>
      <c r="K44" s="42"/>
      <c r="L44" s="42"/>
      <c r="M44" s="42"/>
      <c r="N44" s="42"/>
      <c r="O44" s="44"/>
      <c r="P44" s="42"/>
      <c r="Q44" s="42"/>
      <c r="R44" s="42">
        <f t="shared" si="2"/>
        <v>0</v>
      </c>
      <c r="T44" s="36"/>
    </row>
    <row r="45" spans="3:20" x14ac:dyDescent="0.25">
      <c r="C45" s="26" t="s">
        <v>26</v>
      </c>
      <c r="D45" s="41">
        <v>132249447</v>
      </c>
      <c r="E45" s="41">
        <v>45470165.710000001</v>
      </c>
      <c r="F45" s="42"/>
      <c r="G45" s="42">
        <v>3902891.6</v>
      </c>
      <c r="H45" s="42">
        <v>2664115.81</v>
      </c>
      <c r="I45" s="42">
        <v>3484826.79</v>
      </c>
      <c r="J45" s="45">
        <v>92361.31</v>
      </c>
      <c r="K45" s="42">
        <v>7318886.2599999998</v>
      </c>
      <c r="L45" s="42"/>
      <c r="M45" s="42"/>
      <c r="N45" s="42"/>
      <c r="O45" s="44"/>
      <c r="P45" s="42"/>
      <c r="Q45" s="42"/>
      <c r="R45" s="42">
        <f t="shared" si="2"/>
        <v>17463081.77</v>
      </c>
      <c r="T45" s="36"/>
    </row>
    <row r="46" spans="3:20" x14ac:dyDescent="0.25">
      <c r="C46" s="25" t="s">
        <v>27</v>
      </c>
      <c r="D46" s="39">
        <f>SUM(D47:D54)</f>
        <v>0</v>
      </c>
      <c r="E46" s="39">
        <f>SUM(E47:E54)</f>
        <v>0</v>
      </c>
      <c r="F46" s="39">
        <f>SUM(F47:F54)</f>
        <v>0</v>
      </c>
      <c r="G46" s="39">
        <f t="shared" ref="G46:Q46" si="7">SUM(G47:G54)</f>
        <v>0</v>
      </c>
      <c r="H46" s="39">
        <f t="shared" si="7"/>
        <v>0</v>
      </c>
      <c r="I46" s="39">
        <f t="shared" si="7"/>
        <v>0</v>
      </c>
      <c r="J46" s="39">
        <f t="shared" si="7"/>
        <v>0</v>
      </c>
      <c r="K46" s="39">
        <f t="shared" si="7"/>
        <v>0</v>
      </c>
      <c r="L46" s="39">
        <f t="shared" si="7"/>
        <v>0</v>
      </c>
      <c r="M46" s="39">
        <f t="shared" si="7"/>
        <v>0</v>
      </c>
      <c r="N46" s="39">
        <f>SUM(N47:N54)</f>
        <v>0</v>
      </c>
      <c r="O46" s="39">
        <f t="shared" si="7"/>
        <v>0</v>
      </c>
      <c r="P46" s="39">
        <f t="shared" si="7"/>
        <v>0</v>
      </c>
      <c r="Q46" s="39">
        <f t="shared" si="7"/>
        <v>0</v>
      </c>
      <c r="R46" s="40">
        <f t="shared" si="2"/>
        <v>0</v>
      </c>
      <c r="T46" s="36"/>
    </row>
    <row r="47" spans="3:20" x14ac:dyDescent="0.25">
      <c r="C47" s="26" t="s">
        <v>28</v>
      </c>
      <c r="D47" s="41"/>
      <c r="E47" s="41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>
        <f t="shared" si="2"/>
        <v>0</v>
      </c>
      <c r="T47" s="36"/>
    </row>
    <row r="48" spans="3:20" x14ac:dyDescent="0.25">
      <c r="C48" s="26" t="s">
        <v>29</v>
      </c>
      <c r="D48" s="41"/>
      <c r="E48" s="41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>
        <f t="shared" si="2"/>
        <v>0</v>
      </c>
      <c r="T48" s="36"/>
    </row>
    <row r="49" spans="3:20" x14ac:dyDescent="0.25">
      <c r="C49" s="26" t="s">
        <v>30</v>
      </c>
      <c r="D49" s="41"/>
      <c r="E49" s="41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>
        <f t="shared" si="2"/>
        <v>0</v>
      </c>
      <c r="T49" s="36"/>
    </row>
    <row r="50" spans="3:20" x14ac:dyDescent="0.25">
      <c r="C50" s="26" t="s">
        <v>31</v>
      </c>
      <c r="D50" s="41"/>
      <c r="E50" s="41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>
        <f t="shared" si="2"/>
        <v>0</v>
      </c>
      <c r="T50" s="36"/>
    </row>
    <row r="51" spans="3:20" x14ac:dyDescent="0.25">
      <c r="C51" s="26" t="s">
        <v>32</v>
      </c>
      <c r="D51" s="41"/>
      <c r="E51" s="41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>
        <f t="shared" si="2"/>
        <v>0</v>
      </c>
      <c r="T51" s="36"/>
    </row>
    <row r="52" spans="3:20" x14ac:dyDescent="0.25">
      <c r="C52" s="26" t="s">
        <v>33</v>
      </c>
      <c r="D52" s="41"/>
      <c r="E52" s="41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>
        <f t="shared" si="2"/>
        <v>0</v>
      </c>
      <c r="T52" s="36"/>
    </row>
    <row r="53" spans="3:20" x14ac:dyDescent="0.25">
      <c r="C53" s="26" t="s">
        <v>34</v>
      </c>
      <c r="D53" s="41"/>
      <c r="E53" s="41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>
        <f t="shared" si="2"/>
        <v>0</v>
      </c>
      <c r="T53" s="36"/>
    </row>
    <row r="54" spans="3:20" x14ac:dyDescent="0.25">
      <c r="C54" s="26" t="s">
        <v>35</v>
      </c>
      <c r="D54" s="41"/>
      <c r="E54" s="41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>
        <f t="shared" si="2"/>
        <v>0</v>
      </c>
      <c r="T54" s="36"/>
    </row>
    <row r="55" spans="3:20" x14ac:dyDescent="0.25">
      <c r="C55" s="25" t="s">
        <v>36</v>
      </c>
      <c r="D55" s="39">
        <f>SUM(D56:D61)</f>
        <v>0</v>
      </c>
      <c r="E55" s="39"/>
      <c r="F55" s="39">
        <f t="shared" ref="F55:Q55" si="8">SUM(F56:F61)</f>
        <v>0</v>
      </c>
      <c r="G55" s="39">
        <f t="shared" si="8"/>
        <v>0</v>
      </c>
      <c r="H55" s="39">
        <f t="shared" si="8"/>
        <v>0</v>
      </c>
      <c r="I55" s="39">
        <f t="shared" si="8"/>
        <v>0</v>
      </c>
      <c r="J55" s="39">
        <f t="shared" si="8"/>
        <v>0</v>
      </c>
      <c r="K55" s="39">
        <f t="shared" si="8"/>
        <v>0</v>
      </c>
      <c r="L55" s="39">
        <f t="shared" si="8"/>
        <v>0</v>
      </c>
      <c r="M55" s="39">
        <f t="shared" si="8"/>
        <v>0</v>
      </c>
      <c r="N55" s="39">
        <f t="shared" si="8"/>
        <v>0</v>
      </c>
      <c r="O55" s="39">
        <f t="shared" si="8"/>
        <v>0</v>
      </c>
      <c r="P55" s="39">
        <f t="shared" si="8"/>
        <v>0</v>
      </c>
      <c r="Q55" s="39">
        <f t="shared" si="8"/>
        <v>0</v>
      </c>
      <c r="R55" s="40">
        <f t="shared" si="2"/>
        <v>0</v>
      </c>
      <c r="T55" s="36"/>
    </row>
    <row r="56" spans="3:20" x14ac:dyDescent="0.25">
      <c r="C56" s="26" t="s">
        <v>37</v>
      </c>
      <c r="D56" s="41"/>
      <c r="E56" s="41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>
        <f t="shared" si="2"/>
        <v>0</v>
      </c>
      <c r="T56" s="36"/>
    </row>
    <row r="57" spans="3:20" x14ac:dyDescent="0.25">
      <c r="C57" s="26" t="s">
        <v>38</v>
      </c>
      <c r="D57" s="41"/>
      <c r="E57" s="41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>
        <f t="shared" si="2"/>
        <v>0</v>
      </c>
      <c r="T57" s="36"/>
    </row>
    <row r="58" spans="3:20" x14ac:dyDescent="0.25">
      <c r="C58" s="26" t="s">
        <v>39</v>
      </c>
      <c r="D58" s="41"/>
      <c r="E58" s="41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>
        <f t="shared" si="2"/>
        <v>0</v>
      </c>
      <c r="T58" s="36"/>
    </row>
    <row r="59" spans="3:20" x14ac:dyDescent="0.25">
      <c r="C59" s="26" t="s">
        <v>40</v>
      </c>
      <c r="D59" s="41"/>
      <c r="E59" s="41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>
        <f t="shared" si="2"/>
        <v>0</v>
      </c>
      <c r="T59" s="36"/>
    </row>
    <row r="60" spans="3:20" x14ac:dyDescent="0.25">
      <c r="C60" s="26" t="s">
        <v>41</v>
      </c>
      <c r="D60" s="41"/>
      <c r="E60" s="41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>
        <f t="shared" si="2"/>
        <v>0</v>
      </c>
      <c r="T60" s="36"/>
    </row>
    <row r="61" spans="3:20" x14ac:dyDescent="0.25">
      <c r="C61" s="26" t="s">
        <v>42</v>
      </c>
      <c r="D61" s="41"/>
      <c r="E61" s="41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>
        <f t="shared" si="2"/>
        <v>0</v>
      </c>
      <c r="T61" s="36"/>
    </row>
    <row r="62" spans="3:20" x14ac:dyDescent="0.25">
      <c r="C62" s="25" t="s">
        <v>43</v>
      </c>
      <c r="D62" s="39">
        <f>SUM(D63:D71)</f>
        <v>207269017</v>
      </c>
      <c r="E62" s="39">
        <f>SUM(E63:E71)</f>
        <v>261100653.70000002</v>
      </c>
      <c r="F62" s="39">
        <f>SUM(F63:F71)</f>
        <v>0</v>
      </c>
      <c r="G62" s="39">
        <f t="shared" ref="G62:Q62" si="9">SUM(G63:G71)</f>
        <v>191868</v>
      </c>
      <c r="H62" s="39">
        <f t="shared" si="9"/>
        <v>22921.5</v>
      </c>
      <c r="I62" s="39">
        <f t="shared" si="9"/>
        <v>14520.91</v>
      </c>
      <c r="J62" s="39">
        <f t="shared" si="9"/>
        <v>150397.18</v>
      </c>
      <c r="K62" s="39">
        <f t="shared" si="9"/>
        <v>1769125.47</v>
      </c>
      <c r="L62" s="39">
        <f t="shared" si="9"/>
        <v>0</v>
      </c>
      <c r="M62" s="39">
        <f t="shared" si="9"/>
        <v>0</v>
      </c>
      <c r="N62" s="39">
        <f>SUM(N63:N71)</f>
        <v>0</v>
      </c>
      <c r="O62" s="39">
        <f t="shared" si="9"/>
        <v>0</v>
      </c>
      <c r="P62" s="39">
        <f t="shared" si="9"/>
        <v>0</v>
      </c>
      <c r="Q62" s="39">
        <f t="shared" si="9"/>
        <v>0</v>
      </c>
      <c r="R62" s="40">
        <f t="shared" si="2"/>
        <v>2148833.06</v>
      </c>
      <c r="T62" s="36"/>
    </row>
    <row r="63" spans="3:20" x14ac:dyDescent="0.25">
      <c r="C63" s="26" t="s">
        <v>44</v>
      </c>
      <c r="D63" s="41">
        <v>102691150</v>
      </c>
      <c r="E63" s="41">
        <v>111135986</v>
      </c>
      <c r="F63" s="42"/>
      <c r="G63" s="42"/>
      <c r="H63" s="42">
        <v>22921.5</v>
      </c>
      <c r="I63" s="42"/>
      <c r="J63" s="43"/>
      <c r="K63" s="42"/>
      <c r="L63" s="42"/>
      <c r="M63" s="42"/>
      <c r="N63" s="42"/>
      <c r="O63" s="44"/>
      <c r="P63" s="42"/>
      <c r="Q63" s="42"/>
      <c r="R63" s="42">
        <f t="shared" si="2"/>
        <v>22921.5</v>
      </c>
      <c r="T63" s="36"/>
    </row>
    <row r="64" spans="3:20" x14ac:dyDescent="0.25">
      <c r="C64" s="26" t="s">
        <v>45</v>
      </c>
      <c r="D64" s="41">
        <v>860776</v>
      </c>
      <c r="E64" s="41">
        <v>2660776.04</v>
      </c>
      <c r="F64" s="42"/>
      <c r="G64" s="42"/>
      <c r="H64" s="42"/>
      <c r="I64" s="42"/>
      <c r="J64" s="42"/>
      <c r="K64" s="42">
        <v>226160.26</v>
      </c>
      <c r="L64" s="42"/>
      <c r="M64" s="42"/>
      <c r="N64" s="42"/>
      <c r="O64" s="44"/>
      <c r="P64" s="42"/>
      <c r="Q64" s="42"/>
      <c r="R64" s="42">
        <f t="shared" si="2"/>
        <v>226160.26</v>
      </c>
      <c r="T64" s="36"/>
    </row>
    <row r="65" spans="3:20" x14ac:dyDescent="0.25">
      <c r="C65" s="26" t="s">
        <v>46</v>
      </c>
      <c r="D65" s="41">
        <v>151000</v>
      </c>
      <c r="E65" s="41">
        <v>151000</v>
      </c>
      <c r="F65" s="42"/>
      <c r="G65" s="42"/>
      <c r="H65" s="42"/>
      <c r="I65" s="42">
        <v>14520.91</v>
      </c>
      <c r="J65" s="42">
        <v>0</v>
      </c>
      <c r="K65" s="42"/>
      <c r="L65" s="42"/>
      <c r="M65" s="42"/>
      <c r="N65" s="42"/>
      <c r="O65" s="44"/>
      <c r="P65" s="42"/>
      <c r="Q65" s="42"/>
      <c r="R65" s="42">
        <f t="shared" si="2"/>
        <v>14520.91</v>
      </c>
      <c r="T65" s="36"/>
    </row>
    <row r="66" spans="3:20" x14ac:dyDescent="0.25">
      <c r="C66" s="26" t="s">
        <v>47</v>
      </c>
      <c r="D66" s="41">
        <v>0</v>
      </c>
      <c r="E66" s="41">
        <v>60180000</v>
      </c>
      <c r="F66" s="42"/>
      <c r="G66" s="42"/>
      <c r="H66" s="42"/>
      <c r="I66" s="42"/>
      <c r="J66" s="42">
        <v>150397.18</v>
      </c>
      <c r="K66" s="42"/>
      <c r="L66" s="42"/>
      <c r="M66" s="42"/>
      <c r="N66" s="42"/>
      <c r="O66" s="44"/>
      <c r="P66" s="42"/>
      <c r="Q66" s="42"/>
      <c r="R66" s="42">
        <f>SUM(F66:Q66)</f>
        <v>150397.18</v>
      </c>
      <c r="T66" s="36"/>
    </row>
    <row r="67" spans="3:20" x14ac:dyDescent="0.25">
      <c r="C67" s="26" t="s">
        <v>48</v>
      </c>
      <c r="D67" s="41">
        <v>5600172</v>
      </c>
      <c r="E67" s="41">
        <v>27287172.059999999</v>
      </c>
      <c r="F67" s="42"/>
      <c r="G67" s="42">
        <v>191868</v>
      </c>
      <c r="H67" s="42"/>
      <c r="I67" s="42"/>
      <c r="J67" s="43"/>
      <c r="K67" s="42">
        <v>1542965.21</v>
      </c>
      <c r="L67" s="42"/>
      <c r="M67" s="42"/>
      <c r="N67" s="42"/>
      <c r="O67" s="44"/>
      <c r="P67" s="42"/>
      <c r="Q67" s="42"/>
      <c r="R67" s="42">
        <f t="shared" si="2"/>
        <v>1734833.21</v>
      </c>
      <c r="T67" s="36"/>
    </row>
    <row r="68" spans="3:20" x14ac:dyDescent="0.25">
      <c r="C68" s="26" t="s">
        <v>49</v>
      </c>
      <c r="D68" s="41">
        <v>2354050</v>
      </c>
      <c r="E68" s="41">
        <v>41302850.600000001</v>
      </c>
      <c r="F68" s="42"/>
      <c r="G68" s="42"/>
      <c r="H68" s="42"/>
      <c r="I68" s="42"/>
      <c r="J68" s="42"/>
      <c r="K68" s="42"/>
      <c r="L68" s="42"/>
      <c r="M68" s="42"/>
      <c r="N68" s="42"/>
      <c r="O68" s="44"/>
      <c r="P68" s="42"/>
      <c r="Q68" s="42"/>
      <c r="R68" s="42">
        <f t="shared" si="2"/>
        <v>0</v>
      </c>
      <c r="T68" s="36"/>
    </row>
    <row r="69" spans="3:20" x14ac:dyDescent="0.25">
      <c r="C69" s="26" t="s">
        <v>50</v>
      </c>
      <c r="D69" s="41">
        <v>0</v>
      </c>
      <c r="E69" s="41">
        <v>0</v>
      </c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>
        <f t="shared" si="2"/>
        <v>0</v>
      </c>
      <c r="T69" s="36"/>
    </row>
    <row r="70" spans="3:20" x14ac:dyDescent="0.25">
      <c r="C70" s="26" t="s">
        <v>51</v>
      </c>
      <c r="D70" s="41">
        <v>95611869</v>
      </c>
      <c r="E70" s="41">
        <v>18382869</v>
      </c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>
        <f t="shared" si="2"/>
        <v>0</v>
      </c>
      <c r="T70" s="36"/>
    </row>
    <row r="71" spans="3:20" x14ac:dyDescent="0.25">
      <c r="C71" s="26" t="s">
        <v>52</v>
      </c>
      <c r="D71" s="41">
        <v>0</v>
      </c>
      <c r="E71" s="41">
        <v>0</v>
      </c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>
        <f t="shared" si="2"/>
        <v>0</v>
      </c>
      <c r="T71" s="36"/>
    </row>
    <row r="72" spans="3:20" x14ac:dyDescent="0.25">
      <c r="C72" s="25" t="s">
        <v>53</v>
      </c>
      <c r="D72" s="39">
        <f>SUM(D73:D76)</f>
        <v>138596791</v>
      </c>
      <c r="E72" s="39">
        <f>SUM(E73:E76)</f>
        <v>138596791</v>
      </c>
      <c r="F72" s="39">
        <f>SUM(F73:F76)</f>
        <v>0</v>
      </c>
      <c r="G72" s="39">
        <f t="shared" ref="G72:Q72" si="10">SUM(G73:G76)</f>
        <v>0</v>
      </c>
      <c r="H72" s="39">
        <f t="shared" si="10"/>
        <v>4074896.93</v>
      </c>
      <c r="I72" s="39">
        <f t="shared" si="10"/>
        <v>1297385.0900000001</v>
      </c>
      <c r="J72" s="39">
        <f t="shared" si="10"/>
        <v>5990139.5300000003</v>
      </c>
      <c r="K72" s="39">
        <f t="shared" si="10"/>
        <v>29881062.359999999</v>
      </c>
      <c r="L72" s="39">
        <f t="shared" si="10"/>
        <v>0</v>
      </c>
      <c r="M72" s="39">
        <f t="shared" si="10"/>
        <v>0</v>
      </c>
      <c r="N72" s="39">
        <f t="shared" si="10"/>
        <v>0</v>
      </c>
      <c r="O72" s="39">
        <f t="shared" si="10"/>
        <v>0</v>
      </c>
      <c r="P72" s="39">
        <f t="shared" si="10"/>
        <v>0</v>
      </c>
      <c r="Q72" s="39">
        <f t="shared" si="10"/>
        <v>0</v>
      </c>
      <c r="R72" s="40">
        <f t="shared" si="2"/>
        <v>41243483.909999996</v>
      </c>
      <c r="T72" s="36"/>
    </row>
    <row r="73" spans="3:20" x14ac:dyDescent="0.25">
      <c r="C73" s="26" t="s">
        <v>54</v>
      </c>
      <c r="D73" s="41">
        <v>138596791</v>
      </c>
      <c r="E73" s="41">
        <v>138596791</v>
      </c>
      <c r="F73" s="42"/>
      <c r="G73" s="42"/>
      <c r="H73" s="42">
        <v>4074896.93</v>
      </c>
      <c r="I73" s="42">
        <v>1297385.0900000001</v>
      </c>
      <c r="J73" s="42">
        <v>5990139.5300000003</v>
      </c>
      <c r="K73" s="42">
        <v>29881062.359999999</v>
      </c>
      <c r="L73" s="42"/>
      <c r="M73" s="42"/>
      <c r="N73" s="42">
        <v>0</v>
      </c>
      <c r="O73" s="42"/>
      <c r="P73" s="42"/>
      <c r="Q73" s="42"/>
      <c r="R73" s="42">
        <f t="shared" si="2"/>
        <v>41243483.909999996</v>
      </c>
      <c r="T73" s="36"/>
    </row>
    <row r="74" spans="3:20" x14ac:dyDescent="0.25">
      <c r="C74" s="26" t="s">
        <v>55</v>
      </c>
      <c r="D74" s="41"/>
      <c r="E74" s="41"/>
      <c r="F74" s="42"/>
      <c r="G74" s="42"/>
      <c r="H74" s="42"/>
      <c r="I74" s="42"/>
      <c r="J74" s="42"/>
      <c r="K74" s="42"/>
      <c r="L74" s="42"/>
      <c r="M74" s="42"/>
      <c r="N74" s="42">
        <v>0</v>
      </c>
      <c r="O74" s="42"/>
      <c r="P74" s="42"/>
      <c r="Q74" s="42"/>
      <c r="R74" s="42">
        <f t="shared" si="2"/>
        <v>0</v>
      </c>
      <c r="T74" s="36"/>
    </row>
    <row r="75" spans="3:20" x14ac:dyDescent="0.25">
      <c r="C75" s="26" t="s">
        <v>56</v>
      </c>
      <c r="D75" s="41"/>
      <c r="E75" s="41"/>
      <c r="F75" s="42"/>
      <c r="G75" s="42"/>
      <c r="H75" s="42"/>
      <c r="I75" s="42"/>
      <c r="J75" s="42"/>
      <c r="K75" s="42"/>
      <c r="L75" s="42"/>
      <c r="M75" s="42"/>
      <c r="N75" s="42">
        <v>0</v>
      </c>
      <c r="O75" s="42"/>
      <c r="P75" s="42"/>
      <c r="Q75" s="42"/>
      <c r="R75" s="42">
        <f t="shared" si="2"/>
        <v>0</v>
      </c>
      <c r="T75" s="36"/>
    </row>
    <row r="76" spans="3:20" x14ac:dyDescent="0.25">
      <c r="C76" s="26" t="s">
        <v>57</v>
      </c>
      <c r="D76" s="41"/>
      <c r="E76" s="41"/>
      <c r="F76" s="42"/>
      <c r="G76" s="42"/>
      <c r="H76" s="42"/>
      <c r="I76" s="42"/>
      <c r="J76" s="42"/>
      <c r="K76" s="42"/>
      <c r="L76" s="42"/>
      <c r="M76" s="42"/>
      <c r="N76" s="42">
        <v>0</v>
      </c>
      <c r="O76" s="42"/>
      <c r="P76" s="42"/>
      <c r="Q76" s="42"/>
      <c r="R76" s="42">
        <f t="shared" si="2"/>
        <v>0</v>
      </c>
      <c r="T76" s="36"/>
    </row>
    <row r="77" spans="3:20" x14ac:dyDescent="0.25">
      <c r="C77" s="25" t="s">
        <v>58</v>
      </c>
      <c r="D77" s="39">
        <f>SUM(D78:D79)</f>
        <v>0</v>
      </c>
      <c r="E77" s="39">
        <f>SUM(E78:E79)</f>
        <v>0</v>
      </c>
      <c r="F77" s="39">
        <f>SUM(F78:F79)</f>
        <v>0</v>
      </c>
      <c r="G77" s="39">
        <f t="shared" ref="G77:Q77" si="11">SUM(G78:G79)</f>
        <v>0</v>
      </c>
      <c r="H77" s="39">
        <f t="shared" si="11"/>
        <v>0</v>
      </c>
      <c r="I77" s="39">
        <f t="shared" si="11"/>
        <v>0</v>
      </c>
      <c r="J77" s="39">
        <f t="shared" si="11"/>
        <v>0</v>
      </c>
      <c r="K77" s="39">
        <f t="shared" si="11"/>
        <v>0</v>
      </c>
      <c r="L77" s="39">
        <f t="shared" si="11"/>
        <v>0</v>
      </c>
      <c r="M77" s="39">
        <f t="shared" si="11"/>
        <v>0</v>
      </c>
      <c r="N77" s="39">
        <f t="shared" si="11"/>
        <v>0</v>
      </c>
      <c r="O77" s="39">
        <f t="shared" si="11"/>
        <v>0</v>
      </c>
      <c r="P77" s="39">
        <f t="shared" si="11"/>
        <v>0</v>
      </c>
      <c r="Q77" s="39">
        <f t="shared" si="11"/>
        <v>0</v>
      </c>
      <c r="R77" s="40">
        <f t="shared" si="2"/>
        <v>0</v>
      </c>
      <c r="T77" s="36"/>
    </row>
    <row r="78" spans="3:20" x14ac:dyDescent="0.25">
      <c r="C78" s="26" t="s">
        <v>59</v>
      </c>
      <c r="D78" s="41"/>
      <c r="E78" s="41"/>
      <c r="F78" s="42"/>
      <c r="G78" s="42"/>
      <c r="H78" s="42"/>
      <c r="I78" s="42"/>
      <c r="J78" s="42"/>
      <c r="K78" s="42"/>
      <c r="L78" s="42"/>
      <c r="M78" s="42"/>
      <c r="N78" s="42">
        <v>0</v>
      </c>
      <c r="O78" s="42"/>
      <c r="P78" s="42"/>
      <c r="Q78" s="42"/>
      <c r="R78" s="42">
        <f t="shared" si="2"/>
        <v>0</v>
      </c>
      <c r="T78" s="36"/>
    </row>
    <row r="79" spans="3:20" x14ac:dyDescent="0.25">
      <c r="C79" s="26" t="s">
        <v>60</v>
      </c>
      <c r="D79" s="41"/>
      <c r="E79" s="41"/>
      <c r="F79" s="42"/>
      <c r="G79" s="42"/>
      <c r="H79" s="42"/>
      <c r="I79" s="42"/>
      <c r="J79" s="42"/>
      <c r="K79" s="42"/>
      <c r="L79" s="42"/>
      <c r="M79" s="42"/>
      <c r="N79" s="42">
        <v>0</v>
      </c>
      <c r="O79" s="42"/>
      <c r="P79" s="42"/>
      <c r="Q79" s="42"/>
      <c r="R79" s="42">
        <f t="shared" si="2"/>
        <v>0</v>
      </c>
      <c r="T79" s="36"/>
    </row>
    <row r="80" spans="3:20" x14ac:dyDescent="0.25">
      <c r="C80" s="25" t="s">
        <v>61</v>
      </c>
      <c r="D80" s="39">
        <f>SUM(D81:D83)</f>
        <v>0</v>
      </c>
      <c r="E80" s="39">
        <f>SUM(E81:E83)</f>
        <v>0</v>
      </c>
      <c r="F80" s="39">
        <f>SUM(F81:F83)</f>
        <v>0</v>
      </c>
      <c r="G80" s="39">
        <f t="shared" ref="G80:Q80" si="12">SUM(G81:G83)</f>
        <v>0</v>
      </c>
      <c r="H80" s="39">
        <f t="shared" si="12"/>
        <v>0</v>
      </c>
      <c r="I80" s="39">
        <f t="shared" si="12"/>
        <v>0</v>
      </c>
      <c r="J80" s="39">
        <f t="shared" si="12"/>
        <v>0</v>
      </c>
      <c r="K80" s="39">
        <f t="shared" si="12"/>
        <v>0</v>
      </c>
      <c r="L80" s="39">
        <f t="shared" si="12"/>
        <v>0</v>
      </c>
      <c r="M80" s="39">
        <f t="shared" si="12"/>
        <v>0</v>
      </c>
      <c r="N80" s="39">
        <f t="shared" si="12"/>
        <v>0</v>
      </c>
      <c r="O80" s="39">
        <f t="shared" si="12"/>
        <v>0</v>
      </c>
      <c r="P80" s="39">
        <f t="shared" si="12"/>
        <v>0</v>
      </c>
      <c r="Q80" s="39">
        <f t="shared" si="12"/>
        <v>0</v>
      </c>
      <c r="R80" s="40">
        <f t="shared" si="2"/>
        <v>0</v>
      </c>
      <c r="T80" s="36"/>
    </row>
    <row r="81" spans="3:20" x14ac:dyDescent="0.25">
      <c r="C81" s="26" t="s">
        <v>62</v>
      </c>
      <c r="D81" s="41"/>
      <c r="E81" s="41"/>
      <c r="F81" s="42"/>
      <c r="G81" s="42"/>
      <c r="H81" s="42"/>
      <c r="I81" s="42"/>
      <c r="J81" s="42"/>
      <c r="K81" s="42"/>
      <c r="L81" s="42"/>
      <c r="M81" s="42"/>
      <c r="N81" s="42">
        <v>0</v>
      </c>
      <c r="O81" s="42"/>
      <c r="P81" s="42"/>
      <c r="Q81" s="42"/>
      <c r="R81" s="42">
        <f t="shared" si="2"/>
        <v>0</v>
      </c>
      <c r="T81" s="36"/>
    </row>
    <row r="82" spans="3:20" x14ac:dyDescent="0.25">
      <c r="C82" s="26" t="s">
        <v>63</v>
      </c>
      <c r="D82" s="41"/>
      <c r="E82" s="41"/>
      <c r="F82" s="42"/>
      <c r="G82" s="42"/>
      <c r="H82" s="42"/>
      <c r="I82" s="42"/>
      <c r="J82" s="42"/>
      <c r="K82" s="42"/>
      <c r="L82" s="42"/>
      <c r="M82" s="42"/>
      <c r="N82" s="42">
        <v>0</v>
      </c>
      <c r="O82" s="42"/>
      <c r="P82" s="42"/>
      <c r="Q82" s="42"/>
      <c r="R82" s="42">
        <f t="shared" si="2"/>
        <v>0</v>
      </c>
      <c r="T82" s="36"/>
    </row>
    <row r="83" spans="3:20" x14ac:dyDescent="0.25">
      <c r="C83" s="26" t="s">
        <v>64</v>
      </c>
      <c r="D83" s="41"/>
      <c r="E83" s="41"/>
      <c r="F83" s="42"/>
      <c r="G83" s="42"/>
      <c r="H83" s="42"/>
      <c r="I83" s="42"/>
      <c r="J83" s="42"/>
      <c r="K83" s="42"/>
      <c r="L83" s="42"/>
      <c r="M83" s="42"/>
      <c r="N83" s="42">
        <v>0</v>
      </c>
      <c r="O83" s="42"/>
      <c r="P83" s="42"/>
      <c r="Q83" s="42"/>
      <c r="R83" s="42">
        <f t="shared" si="2"/>
        <v>0</v>
      </c>
      <c r="T83" s="36"/>
    </row>
    <row r="84" spans="3:20" x14ac:dyDescent="0.25">
      <c r="C84" s="27" t="s">
        <v>69</v>
      </c>
      <c r="D84" s="41">
        <f>+D85+D88+D91</f>
        <v>0</v>
      </c>
      <c r="E84" s="41">
        <f>+E85+E88+E91</f>
        <v>0</v>
      </c>
      <c r="F84" s="41">
        <f t="shared" ref="F84:H84" si="13">+F85+F88+F91</f>
        <v>0</v>
      </c>
      <c r="G84" s="41">
        <f t="shared" si="13"/>
        <v>0</v>
      </c>
      <c r="H84" s="41">
        <f t="shared" si="13"/>
        <v>0</v>
      </c>
      <c r="I84" s="41">
        <f t="shared" ref="I84" si="14">+I85+I88+I91</f>
        <v>0</v>
      </c>
      <c r="J84" s="41">
        <f t="shared" ref="J84:K84" si="15">+J85+J88+J91</f>
        <v>0</v>
      </c>
      <c r="K84" s="41">
        <f t="shared" si="15"/>
        <v>0</v>
      </c>
      <c r="L84" s="41">
        <f t="shared" ref="L84" si="16">+L85+L88+L91</f>
        <v>0</v>
      </c>
      <c r="M84" s="41">
        <f t="shared" ref="M84:N84" si="17">+M85+M88+M91</f>
        <v>0</v>
      </c>
      <c r="N84" s="41">
        <f t="shared" si="17"/>
        <v>0</v>
      </c>
      <c r="O84" s="41">
        <f t="shared" ref="O84" si="18">+O85+O88+O91</f>
        <v>0</v>
      </c>
      <c r="P84" s="41">
        <f t="shared" ref="P84:Q84" si="19">+P85+P88+P91</f>
        <v>0</v>
      </c>
      <c r="Q84" s="41">
        <f t="shared" si="19"/>
        <v>0</v>
      </c>
      <c r="R84" s="40">
        <f t="shared" si="2"/>
        <v>0</v>
      </c>
      <c r="T84" s="36"/>
    </row>
    <row r="85" spans="3:20" x14ac:dyDescent="0.25">
      <c r="C85" s="28" t="s">
        <v>103</v>
      </c>
      <c r="D85" s="41">
        <f>SUM(D86:D87)</f>
        <v>0</v>
      </c>
      <c r="E85" s="41">
        <f>SUM(E86:E87)</f>
        <v>0</v>
      </c>
      <c r="F85" s="41">
        <f t="shared" ref="F85:Q85" si="20">SUM(F86:F87)</f>
        <v>0</v>
      </c>
      <c r="G85" s="41">
        <f t="shared" si="20"/>
        <v>0</v>
      </c>
      <c r="H85" s="41">
        <f t="shared" si="20"/>
        <v>0</v>
      </c>
      <c r="I85" s="41">
        <f t="shared" si="20"/>
        <v>0</v>
      </c>
      <c r="J85" s="41">
        <f t="shared" si="20"/>
        <v>0</v>
      </c>
      <c r="K85" s="41">
        <f t="shared" si="20"/>
        <v>0</v>
      </c>
      <c r="L85" s="41">
        <f t="shared" si="20"/>
        <v>0</v>
      </c>
      <c r="M85" s="41">
        <f t="shared" si="20"/>
        <v>0</v>
      </c>
      <c r="N85" s="41">
        <f t="shared" si="20"/>
        <v>0</v>
      </c>
      <c r="O85" s="41">
        <f t="shared" si="20"/>
        <v>0</v>
      </c>
      <c r="P85" s="41">
        <f t="shared" si="20"/>
        <v>0</v>
      </c>
      <c r="Q85" s="41">
        <f t="shared" si="20"/>
        <v>0</v>
      </c>
      <c r="R85" s="40">
        <f t="shared" ref="R85:R92" si="21">SUM(F85:Q85)</f>
        <v>0</v>
      </c>
      <c r="T85" s="36"/>
    </row>
    <row r="86" spans="3:20" x14ac:dyDescent="0.25">
      <c r="C86" s="26" t="s">
        <v>71</v>
      </c>
      <c r="D86" s="41"/>
      <c r="E86" s="41"/>
      <c r="F86" s="46"/>
      <c r="G86" s="46"/>
      <c r="H86" s="46"/>
      <c r="I86" s="46"/>
      <c r="J86" s="46"/>
      <c r="K86" s="46"/>
      <c r="L86" s="46"/>
      <c r="M86" s="46"/>
      <c r="N86" s="46">
        <v>0</v>
      </c>
      <c r="O86" s="46"/>
      <c r="P86" s="46"/>
      <c r="Q86" s="46"/>
      <c r="R86" s="42">
        <f t="shared" si="21"/>
        <v>0</v>
      </c>
      <c r="T86" s="36"/>
    </row>
    <row r="87" spans="3:20" x14ac:dyDescent="0.25">
      <c r="C87" s="26" t="s">
        <v>72</v>
      </c>
      <c r="D87" s="41"/>
      <c r="E87" s="41"/>
      <c r="F87" s="46"/>
      <c r="G87" s="46"/>
      <c r="H87" s="46"/>
      <c r="I87" s="46"/>
      <c r="J87" s="46"/>
      <c r="K87" s="46"/>
      <c r="L87" s="46"/>
      <c r="M87" s="46"/>
      <c r="N87" s="46">
        <v>0</v>
      </c>
      <c r="O87" s="46"/>
      <c r="P87" s="46"/>
      <c r="Q87" s="46"/>
      <c r="R87" s="42">
        <f t="shared" si="21"/>
        <v>0</v>
      </c>
      <c r="T87" s="36"/>
    </row>
    <row r="88" spans="3:20" x14ac:dyDescent="0.25">
      <c r="C88" s="25" t="s">
        <v>73</v>
      </c>
      <c r="D88" s="39">
        <f>SUM(D89:D90)</f>
        <v>0</v>
      </c>
      <c r="E88" s="39">
        <f>SUM(E89:E90)</f>
        <v>0</v>
      </c>
      <c r="F88" s="39">
        <f t="shared" ref="F88:Q88" si="22">SUM(F89:F90)</f>
        <v>0</v>
      </c>
      <c r="G88" s="39">
        <f t="shared" si="22"/>
        <v>0</v>
      </c>
      <c r="H88" s="39">
        <f t="shared" si="22"/>
        <v>0</v>
      </c>
      <c r="I88" s="39">
        <f t="shared" si="22"/>
        <v>0</v>
      </c>
      <c r="J88" s="39">
        <f t="shared" si="22"/>
        <v>0</v>
      </c>
      <c r="K88" s="39">
        <f t="shared" si="22"/>
        <v>0</v>
      </c>
      <c r="L88" s="39">
        <f t="shared" si="22"/>
        <v>0</v>
      </c>
      <c r="M88" s="39">
        <f t="shared" si="22"/>
        <v>0</v>
      </c>
      <c r="N88" s="39">
        <f t="shared" si="22"/>
        <v>0</v>
      </c>
      <c r="O88" s="39">
        <f t="shared" si="22"/>
        <v>0</v>
      </c>
      <c r="P88" s="39">
        <f t="shared" si="22"/>
        <v>0</v>
      </c>
      <c r="Q88" s="39">
        <f t="shared" si="22"/>
        <v>0</v>
      </c>
      <c r="R88" s="40">
        <f t="shared" si="21"/>
        <v>0</v>
      </c>
      <c r="T88" s="36"/>
    </row>
    <row r="89" spans="3:20" x14ac:dyDescent="0.25">
      <c r="C89" s="26" t="s">
        <v>74</v>
      </c>
      <c r="D89" s="41"/>
      <c r="E89" s="41"/>
      <c r="F89" s="46"/>
      <c r="G89" s="46"/>
      <c r="H89" s="46"/>
      <c r="I89" s="46"/>
      <c r="J89" s="46"/>
      <c r="K89" s="46"/>
      <c r="L89" s="46"/>
      <c r="M89" s="46"/>
      <c r="N89" s="46">
        <v>0</v>
      </c>
      <c r="O89" s="46"/>
      <c r="P89" s="46"/>
      <c r="Q89" s="46"/>
      <c r="R89" s="42">
        <f t="shared" si="21"/>
        <v>0</v>
      </c>
      <c r="T89" s="36"/>
    </row>
    <row r="90" spans="3:20" x14ac:dyDescent="0.25">
      <c r="C90" s="26" t="s">
        <v>75</v>
      </c>
      <c r="D90" s="41"/>
      <c r="E90" s="41"/>
      <c r="F90" s="46"/>
      <c r="G90" s="46"/>
      <c r="H90" s="46"/>
      <c r="I90" s="46"/>
      <c r="J90" s="46"/>
      <c r="K90" s="46"/>
      <c r="L90" s="46"/>
      <c r="M90" s="46"/>
      <c r="N90" s="46">
        <v>0</v>
      </c>
      <c r="O90" s="46"/>
      <c r="P90" s="46"/>
      <c r="Q90" s="46"/>
      <c r="R90" s="42">
        <f t="shared" si="21"/>
        <v>0</v>
      </c>
      <c r="T90" s="36"/>
    </row>
    <row r="91" spans="3:20" x14ac:dyDescent="0.25">
      <c r="C91" s="25" t="s">
        <v>76</v>
      </c>
      <c r="D91" s="39">
        <f>SUM(D92)</f>
        <v>0</v>
      </c>
      <c r="E91" s="39">
        <f>SUM(E92)</f>
        <v>0</v>
      </c>
      <c r="F91" s="39">
        <f t="shared" ref="F91:Q91" si="23">SUM(F92)</f>
        <v>0</v>
      </c>
      <c r="G91" s="39">
        <f t="shared" si="23"/>
        <v>0</v>
      </c>
      <c r="H91" s="39">
        <f t="shared" si="23"/>
        <v>0</v>
      </c>
      <c r="I91" s="39">
        <f t="shared" si="23"/>
        <v>0</v>
      </c>
      <c r="J91" s="39">
        <f t="shared" si="23"/>
        <v>0</v>
      </c>
      <c r="K91" s="39">
        <f t="shared" si="23"/>
        <v>0</v>
      </c>
      <c r="L91" s="39">
        <f t="shared" si="23"/>
        <v>0</v>
      </c>
      <c r="M91" s="39">
        <f t="shared" si="23"/>
        <v>0</v>
      </c>
      <c r="N91" s="39">
        <f t="shared" si="23"/>
        <v>0</v>
      </c>
      <c r="O91" s="39">
        <f t="shared" si="23"/>
        <v>0</v>
      </c>
      <c r="P91" s="39">
        <f t="shared" si="23"/>
        <v>0</v>
      </c>
      <c r="Q91" s="39">
        <f t="shared" si="23"/>
        <v>0</v>
      </c>
      <c r="R91" s="40">
        <f t="shared" si="21"/>
        <v>0</v>
      </c>
      <c r="T91" s="36"/>
    </row>
    <row r="92" spans="3:20" x14ac:dyDescent="0.25">
      <c r="C92" s="26" t="s">
        <v>77</v>
      </c>
      <c r="D92" s="41"/>
      <c r="E92" s="41"/>
      <c r="F92" s="46"/>
      <c r="G92" s="46"/>
      <c r="H92" s="46"/>
      <c r="I92" s="46"/>
      <c r="J92" s="46"/>
      <c r="K92" s="46"/>
      <c r="L92" s="46"/>
      <c r="M92" s="46"/>
      <c r="N92" s="46">
        <v>0</v>
      </c>
      <c r="O92" s="46"/>
      <c r="P92" s="46"/>
      <c r="Q92" s="46"/>
      <c r="R92" s="42">
        <f t="shared" si="21"/>
        <v>0</v>
      </c>
      <c r="T92" s="36"/>
    </row>
    <row r="93" spans="3:20" ht="15.75" x14ac:dyDescent="0.25">
      <c r="C93" s="48" t="s">
        <v>65</v>
      </c>
      <c r="D93" s="49">
        <f>+D20+D26+D36+D46+D62+D72</f>
        <v>2799145782</v>
      </c>
      <c r="E93" s="49">
        <f>+E20+E26+E36+E46+E62+E72</f>
        <v>2799145782</v>
      </c>
      <c r="F93" s="49">
        <f>+F20+F26+F36+F62+F72</f>
        <v>141782061.69000003</v>
      </c>
      <c r="G93" s="49">
        <f>+G20+G26+G36+G62+G72</f>
        <v>164008957.91999999</v>
      </c>
      <c r="H93" s="49">
        <f>+H20+H26+H36+H62+H72</f>
        <v>153330300.33000001</v>
      </c>
      <c r="I93" s="49">
        <f t="shared" ref="I93:M93" si="24">+I20+I26+I36+I62+I72</f>
        <v>235791579.84</v>
      </c>
      <c r="J93" s="49">
        <f t="shared" si="24"/>
        <v>172988348.30000001</v>
      </c>
      <c r="K93" s="49">
        <f t="shared" si="24"/>
        <v>232411336.62</v>
      </c>
      <c r="L93" s="49">
        <f t="shared" si="24"/>
        <v>0</v>
      </c>
      <c r="M93" s="49">
        <f t="shared" si="24"/>
        <v>0</v>
      </c>
      <c r="N93" s="49">
        <f>+N26+N36+N20+N62</f>
        <v>0</v>
      </c>
      <c r="O93" s="49">
        <f>+O20+O26+O36+O62</f>
        <v>0</v>
      </c>
      <c r="P93" s="49">
        <f>+P20+P26+P36+P62</f>
        <v>0</v>
      </c>
      <c r="Q93" s="49">
        <f>+Q20+Q26+Q36+Q62+Q72</f>
        <v>0</v>
      </c>
      <c r="R93" s="49">
        <f>+R20+R26+R36+R46+R62+R72</f>
        <v>1100312584.7</v>
      </c>
    </row>
    <row r="94" spans="3:20" x14ac:dyDescent="0.25">
      <c r="C94" s="8" t="s">
        <v>123</v>
      </c>
      <c r="R94" s="36"/>
    </row>
    <row r="95" spans="3:20" x14ac:dyDescent="0.25">
      <c r="C95" s="34" t="s">
        <v>108</v>
      </c>
    </row>
    <row r="96" spans="3:20" x14ac:dyDescent="0.25">
      <c r="C96" s="35" t="s">
        <v>109</v>
      </c>
    </row>
    <row r="97" spans="3:18" x14ac:dyDescent="0.25">
      <c r="C97" s="35" t="s">
        <v>110</v>
      </c>
    </row>
    <row r="98" spans="3:18" x14ac:dyDescent="0.25">
      <c r="C98" s="35" t="s">
        <v>111</v>
      </c>
    </row>
    <row r="99" spans="3:18" x14ac:dyDescent="0.25">
      <c r="C99" s="35" t="s">
        <v>112</v>
      </c>
    </row>
    <row r="100" spans="3:18" x14ac:dyDescent="0.25">
      <c r="C100" s="35" t="s">
        <v>113</v>
      </c>
      <c r="E100" s="29"/>
      <c r="O100" s="36"/>
      <c r="R100" s="24"/>
    </row>
    <row r="101" spans="3:18" x14ac:dyDescent="0.25">
      <c r="C101" s="35" t="s">
        <v>114</v>
      </c>
    </row>
    <row r="102" spans="3:18" x14ac:dyDescent="0.25">
      <c r="C102" t="s">
        <v>116</v>
      </c>
    </row>
    <row r="103" spans="3:18" x14ac:dyDescent="0.25">
      <c r="C103" t="s">
        <v>117</v>
      </c>
    </row>
    <row r="104" spans="3:18" x14ac:dyDescent="0.25">
      <c r="C104" t="s">
        <v>118</v>
      </c>
    </row>
    <row r="105" spans="3:18" x14ac:dyDescent="0.25">
      <c r="C105" s="34" t="s">
        <v>119</v>
      </c>
    </row>
    <row r="106" spans="3:18" x14ac:dyDescent="0.25">
      <c r="C106" t="s">
        <v>120</v>
      </c>
    </row>
    <row r="107" spans="3:18" x14ac:dyDescent="0.25">
      <c r="C107" t="s">
        <v>121</v>
      </c>
    </row>
    <row r="108" spans="3:18" ht="15.75" x14ac:dyDescent="0.25">
      <c r="F108" s="30" t="s">
        <v>104</v>
      </c>
      <c r="K108" s="32" t="s">
        <v>105</v>
      </c>
    </row>
    <row r="109" spans="3:18" ht="15.75" x14ac:dyDescent="0.25">
      <c r="F109" s="31" t="s">
        <v>107</v>
      </c>
      <c r="K109" s="33" t="s">
        <v>106</v>
      </c>
    </row>
  </sheetData>
  <mergeCells count="10">
    <mergeCell ref="C17:C18"/>
    <mergeCell ref="D17:D18"/>
    <mergeCell ref="E17:E18"/>
    <mergeCell ref="F17:R17"/>
    <mergeCell ref="C10:R10"/>
    <mergeCell ref="C11:R11"/>
    <mergeCell ref="C13:R13"/>
    <mergeCell ref="C14:R14"/>
    <mergeCell ref="C15:R15"/>
    <mergeCell ref="C12:R12"/>
  </mergeCells>
  <pageMargins left="0.25" right="0.25" top="0.75" bottom="0.75" header="0.3" footer="0.3"/>
  <pageSetup paperSize="5" scale="51" fitToHeight="0" orientation="landscape" r:id="rId1"/>
  <rowBreaks count="1" manualBreakCount="1">
    <brk id="6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topLeftCell="A4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52" t="s">
        <v>78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3:17" ht="21" customHeight="1" x14ac:dyDescent="0.25">
      <c r="C4" s="50" t="s">
        <v>67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3:17" ht="15.75" x14ac:dyDescent="0.25">
      <c r="C5" s="59" t="s">
        <v>68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3:17" ht="15.75" customHeight="1" x14ac:dyDescent="0.25">
      <c r="C6" s="54" t="s">
        <v>95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3:17" ht="15.75" customHeight="1" x14ac:dyDescent="0.25">
      <c r="C7" s="55" t="s">
        <v>80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</row>
    <row r="9" spans="3:17" ht="23.25" customHeight="1" x14ac:dyDescent="0.25">
      <c r="C9" s="7" t="s">
        <v>66</v>
      </c>
      <c r="D9" s="18" t="s">
        <v>82</v>
      </c>
      <c r="E9" s="18" t="s">
        <v>83</v>
      </c>
      <c r="F9" s="18" t="s">
        <v>84</v>
      </c>
      <c r="G9" s="18" t="s">
        <v>85</v>
      </c>
      <c r="H9" s="19" t="s">
        <v>86</v>
      </c>
      <c r="I9" s="18" t="s">
        <v>87</v>
      </c>
      <c r="J9" s="19" t="s">
        <v>88</v>
      </c>
      <c r="K9" s="18" t="s">
        <v>89</v>
      </c>
      <c r="L9" s="18" t="s">
        <v>90</v>
      </c>
      <c r="M9" s="18" t="s">
        <v>91</v>
      </c>
      <c r="N9" s="18" t="s">
        <v>92</v>
      </c>
      <c r="O9" s="19" t="s">
        <v>93</v>
      </c>
      <c r="P9" s="18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6"/>
    </row>
    <row r="14" spans="3:17" x14ac:dyDescent="0.25">
      <c r="C14" s="5" t="s">
        <v>4</v>
      </c>
      <c r="Q14" s="17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 -Ejecu</vt:lpstr>
      <vt:lpstr>P3 Ejecucion </vt:lpstr>
      <vt:lpstr>'P2 Presupuesto Aprobado -Ejecu'!Área_de_impresión</vt:lpstr>
      <vt:lpstr>'P2 Presupuesto Aprobado -Ejecu'!Títulos_a_imprimir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Javier Jerez Adames</dc:creator>
  <cp:lastModifiedBy>Giselle Marzan</cp:lastModifiedBy>
  <cp:lastPrinted>2024-07-01T21:28:27Z</cp:lastPrinted>
  <dcterms:created xsi:type="dcterms:W3CDTF">2021-07-29T18:58:50Z</dcterms:created>
  <dcterms:modified xsi:type="dcterms:W3CDTF">2024-07-05T17:54:50Z</dcterms:modified>
</cp:coreProperties>
</file>