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BF27EEEC-7C81-48B3-B202-242F378BCC6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-Ejecu'!$A$2:$S$108</definedName>
    <definedName name="_xlnm.Print_Titles" localSheetId="1">'P2 Presupuesto Aprobado -Ejecu'!$2:$17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4" l="1"/>
  <c r="E29" i="4" l="1"/>
  <c r="E28" i="4"/>
  <c r="E26" i="4"/>
  <c r="E25" i="4" s="1"/>
  <c r="P25" i="4" l="1"/>
  <c r="N19" i="4" l="1"/>
  <c r="E71" i="4" l="1"/>
  <c r="D71" i="4"/>
  <c r="E45" i="4"/>
  <c r="N61" i="4"/>
  <c r="N45" i="4"/>
  <c r="M35" i="4"/>
  <c r="L35" i="4"/>
  <c r="K35" i="4"/>
  <c r="J35" i="4"/>
  <c r="I35" i="4"/>
  <c r="H35" i="4"/>
  <c r="N35" i="4"/>
  <c r="J61" i="4" l="1"/>
  <c r="J25" i="4" l="1"/>
  <c r="O35" i="4"/>
  <c r="P35" i="4"/>
  <c r="Q35" i="4"/>
  <c r="G35" i="4"/>
  <c r="I25" i="4"/>
  <c r="K25" i="4"/>
  <c r="L25" i="4"/>
  <c r="M25" i="4"/>
  <c r="N25" i="4"/>
  <c r="O25" i="4"/>
  <c r="Q25" i="4"/>
  <c r="H25" i="4"/>
  <c r="I19" i="4"/>
  <c r="J19" i="4"/>
  <c r="K19" i="4"/>
  <c r="L19" i="4"/>
  <c r="M19" i="4"/>
  <c r="O19" i="4"/>
  <c r="P19" i="4"/>
  <c r="Q19" i="4"/>
  <c r="H19" i="4"/>
  <c r="N92" i="4" l="1"/>
  <c r="P92" i="4"/>
  <c r="F90" i="4"/>
  <c r="G90" i="4"/>
  <c r="H90" i="4"/>
  <c r="I90" i="4"/>
  <c r="J90" i="4"/>
  <c r="K90" i="4"/>
  <c r="L90" i="4"/>
  <c r="M90" i="4"/>
  <c r="N90" i="4"/>
  <c r="O90" i="4"/>
  <c r="P90" i="4"/>
  <c r="Q90" i="4"/>
  <c r="F87" i="4"/>
  <c r="G87" i="4"/>
  <c r="H87" i="4"/>
  <c r="I87" i="4"/>
  <c r="J87" i="4"/>
  <c r="K87" i="4"/>
  <c r="L87" i="4"/>
  <c r="M87" i="4"/>
  <c r="N87" i="4"/>
  <c r="O87" i="4"/>
  <c r="P87" i="4"/>
  <c r="Q87" i="4"/>
  <c r="F84" i="4"/>
  <c r="G84" i="4"/>
  <c r="H84" i="4"/>
  <c r="I84" i="4"/>
  <c r="J84" i="4"/>
  <c r="J83" i="4" s="1"/>
  <c r="K84" i="4"/>
  <c r="K83" i="4" s="1"/>
  <c r="L84" i="4"/>
  <c r="L83" i="4" s="1"/>
  <c r="M84" i="4"/>
  <c r="M83" i="4" s="1"/>
  <c r="N84" i="4"/>
  <c r="O84" i="4"/>
  <c r="P84" i="4"/>
  <c r="Q84" i="4"/>
  <c r="G79" i="4"/>
  <c r="H79" i="4"/>
  <c r="I79" i="4"/>
  <c r="J79" i="4"/>
  <c r="K79" i="4"/>
  <c r="L79" i="4"/>
  <c r="M79" i="4"/>
  <c r="N79" i="4"/>
  <c r="O79" i="4"/>
  <c r="P79" i="4"/>
  <c r="Q79" i="4"/>
  <c r="F79" i="4"/>
  <c r="G76" i="4"/>
  <c r="H76" i="4"/>
  <c r="I76" i="4"/>
  <c r="J76" i="4"/>
  <c r="K76" i="4"/>
  <c r="L76" i="4"/>
  <c r="M76" i="4"/>
  <c r="N76" i="4"/>
  <c r="O76" i="4"/>
  <c r="P76" i="4"/>
  <c r="Q76" i="4"/>
  <c r="F76" i="4"/>
  <c r="G71" i="4"/>
  <c r="H71" i="4"/>
  <c r="I71" i="4"/>
  <c r="J71" i="4"/>
  <c r="K71" i="4"/>
  <c r="L71" i="4"/>
  <c r="M71" i="4"/>
  <c r="N71" i="4"/>
  <c r="O71" i="4"/>
  <c r="P71" i="4"/>
  <c r="Q71" i="4"/>
  <c r="F71" i="4"/>
  <c r="G61" i="4"/>
  <c r="H61" i="4"/>
  <c r="I61" i="4"/>
  <c r="K61" i="4"/>
  <c r="L61" i="4"/>
  <c r="M61" i="4"/>
  <c r="O61" i="4"/>
  <c r="P61" i="4"/>
  <c r="Q61" i="4"/>
  <c r="F61" i="4"/>
  <c r="R72" i="4"/>
  <c r="R73" i="4"/>
  <c r="R74" i="4"/>
  <c r="R75" i="4"/>
  <c r="R77" i="4"/>
  <c r="R78" i="4"/>
  <c r="R80" i="4"/>
  <c r="R81" i="4"/>
  <c r="R82" i="4"/>
  <c r="R85" i="4"/>
  <c r="R86" i="4"/>
  <c r="R88" i="4"/>
  <c r="R89" i="4"/>
  <c r="R91" i="4"/>
  <c r="R62" i="4"/>
  <c r="R64" i="4"/>
  <c r="R65" i="4"/>
  <c r="R66" i="4"/>
  <c r="R67" i="4"/>
  <c r="R68" i="4"/>
  <c r="R69" i="4"/>
  <c r="R70" i="4"/>
  <c r="R46" i="4"/>
  <c r="R47" i="4"/>
  <c r="R48" i="4"/>
  <c r="R49" i="4"/>
  <c r="R50" i="4"/>
  <c r="R51" i="4"/>
  <c r="R52" i="4"/>
  <c r="R53" i="4"/>
  <c r="R55" i="4"/>
  <c r="R56" i="4"/>
  <c r="R57" i="4"/>
  <c r="R58" i="4"/>
  <c r="R59" i="4"/>
  <c r="R60" i="4"/>
  <c r="R43" i="4"/>
  <c r="F54" i="4"/>
  <c r="G54" i="4"/>
  <c r="H54" i="4"/>
  <c r="I54" i="4"/>
  <c r="J54" i="4"/>
  <c r="K54" i="4"/>
  <c r="L54" i="4"/>
  <c r="M54" i="4"/>
  <c r="N54" i="4"/>
  <c r="O54" i="4"/>
  <c r="P54" i="4"/>
  <c r="Q54" i="4"/>
  <c r="D54" i="4"/>
  <c r="G45" i="4"/>
  <c r="H45" i="4"/>
  <c r="H92" i="4" s="1"/>
  <c r="I45" i="4"/>
  <c r="I92" i="4" s="1"/>
  <c r="J45" i="4"/>
  <c r="J92" i="4" s="1"/>
  <c r="K45" i="4"/>
  <c r="K92" i="4" s="1"/>
  <c r="L45" i="4"/>
  <c r="L92" i="4" s="1"/>
  <c r="M45" i="4"/>
  <c r="M92" i="4" s="1"/>
  <c r="O45" i="4"/>
  <c r="O92" i="4" s="1"/>
  <c r="P45" i="4"/>
  <c r="Q45" i="4"/>
  <c r="Q92" i="4" s="1"/>
  <c r="F45" i="4"/>
  <c r="R76" i="4" l="1"/>
  <c r="I83" i="4"/>
  <c r="R90" i="4"/>
  <c r="Q83" i="4"/>
  <c r="P83" i="4"/>
  <c r="R87" i="4"/>
  <c r="N83" i="4"/>
  <c r="R45" i="4"/>
  <c r="R71" i="4"/>
  <c r="R54" i="4"/>
  <c r="R79" i="4"/>
  <c r="H83" i="4"/>
  <c r="G83" i="4"/>
  <c r="F83" i="4"/>
  <c r="O83" i="4"/>
  <c r="R84" i="4"/>
  <c r="R83" i="4" l="1"/>
  <c r="E90" i="4" l="1"/>
  <c r="D90" i="4"/>
  <c r="E87" i="4"/>
  <c r="D87" i="4"/>
  <c r="E84" i="4"/>
  <c r="D84" i="4"/>
  <c r="D83" i="4"/>
  <c r="E79" i="4"/>
  <c r="D79" i="4"/>
  <c r="E76" i="4"/>
  <c r="D76" i="4"/>
  <c r="E83" i="4" l="1"/>
  <c r="D19" i="4" l="1"/>
  <c r="D25" i="4"/>
  <c r="D35" i="4"/>
  <c r="D61" i="4"/>
  <c r="D92" i="4" l="1"/>
  <c r="E35" i="4"/>
  <c r="R28" i="4"/>
  <c r="E61" i="4"/>
  <c r="D45" i="4"/>
  <c r="R44" i="4"/>
  <c r="R42" i="4"/>
  <c r="R41" i="4"/>
  <c r="R40" i="4"/>
  <c r="R39" i="4"/>
  <c r="R38" i="4"/>
  <c r="R37" i="4"/>
  <c r="R36" i="4"/>
  <c r="F35" i="4"/>
  <c r="R34" i="4"/>
  <c r="R33" i="4"/>
  <c r="R32" i="4"/>
  <c r="R31" i="4"/>
  <c r="R30" i="4"/>
  <c r="R29" i="4"/>
  <c r="R27" i="4"/>
  <c r="R26" i="4"/>
  <c r="G25" i="4"/>
  <c r="F25" i="4"/>
  <c r="R20" i="4"/>
  <c r="G19" i="4"/>
  <c r="F19" i="4"/>
  <c r="E19" i="4"/>
  <c r="E92" i="4" s="1"/>
  <c r="F92" i="4" l="1"/>
  <c r="G92" i="4"/>
  <c r="R19" i="4"/>
  <c r="R61" i="4"/>
  <c r="R25" i="4"/>
  <c r="R21" i="4"/>
  <c r="R24" i="4"/>
  <c r="R35" i="4" l="1"/>
  <c r="R92" i="4" s="1"/>
</calcChain>
</file>

<file path=xl/sharedStrings.xml><?xml version="1.0" encoding="utf-8"?>
<sst xmlns="http://schemas.openxmlformats.org/spreadsheetml/2006/main" count="294" uniqueCount="123">
  <si>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</si>
  <si>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</si>
  <si>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</si>
  <si>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</si>
  <si>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</si>
  <si>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</si>
  <si>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</si>
  <si>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</si>
  <si>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</si>
  <si>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</si>
  <si>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</si>
  <si>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</si>
  <si>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</si>
  <si>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</si>
  <si>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</si>
  <si>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</si>
  <si>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</si>
  <si>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</si>
  <si>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</si>
  <si>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</si>
  <si>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</si>
  <si>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</si>
  <si>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</si>
  <si>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</si>
  <si>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</si>
  <si>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</si>
  <si>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</si>
  <si>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</si>
  <si>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</si>
  <si>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</si>
  <si>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</si>
  <si>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</si>
  <si>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</si>
  <si>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</si>
  <si>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</si>
  <si>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</si>
  <si>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</si>
  <si>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</si>
  <si>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</si>
  <si>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</si>
  <si>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</si>
  <si>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</si>
  <si>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</si>
  <si>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</si>
  <si>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</si>
  <si>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</si>
  <si>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</si>
  <si>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</si>
  <si>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</si>
  <si>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</si>
  <si>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</si>
  <si>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</si>
  <si>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</si>
  <si>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</si>
  <si>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</si>
  <si>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</si>
  <si>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</si>
  <si>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</si>
  <si>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</si>
  <si>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</si>
  <si>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</si>
  <si>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</si>
  <si>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</si>
  <si>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</si>
  <si>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</si>
  <si>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</si>
  <si>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</si>
  <si>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</si>
  <si>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</si>
  <si>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</si>
  <si>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</si>
  <si>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</si>
  <si>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</si>
  <si>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</si>
  <si>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</si>
  <si>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</si>
  <si>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</si>
  <si>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</si>
  <si>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</si>
  <si>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</si>
  <si>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</si>
  <si>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</si>
  <si>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</si>
  <si>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</si>
  <si>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</si>
  <si>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</si>
  <si>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</si>
  <si>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</si>
  <si>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</si>
  <si>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</si>
  <si>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</si>
  <si>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</si>
  <si>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</si>
  <si>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</si>
  <si>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</si>
  <si>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</si>
  <si>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</si>
  <si>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</si>
  <si>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</si>
  <si>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</si>
  <si>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</si>
  <si>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</si>
  <si>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</si>
  <si>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</si>
  <si>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</si>
  <si>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</si>
  <si>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</si>
  <si>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</si>
  <si>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</si>
  <si>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</si>
  <si>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</si>
  <si>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</si>
  <si>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</si>
  <si>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</si>
  <si>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</si>
  <si>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</si>
  <si>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</si>
  <si>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</si>
  <si>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</si>
  <si>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</si>
  <si>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</si>
  <si>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</si>
  <si>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Fecha de Elaboracion: 03-02-2025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</si>
</sst>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43" fontId="10" fillId="5" borderId="10" xfId="1" applyFont="1" applyFill="1" applyBorder="1"/>
    <xf numFmtId="0" fontId="3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2" fillId="5" borderId="10" xfId="0" applyFont="1" applyFill="1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141740</xdr:colOff>
      <xdr:row>1</xdr:row>
      <xdr:rowOff>126649</xdr:rowOff>
    </xdr:from>
    <xdr:to>
      <xdr:col>6</xdr:col>
      <xdr:colOff>686531</xdr:colOff>
      <xdr:row>9</xdr:row>
      <xdr:rowOff>64169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5865" y="317149"/>
          <a:ext cx="2195791" cy="1461520"/>
        </a:xfrm>
        <a:prstGeom prst="rect">
          <a:avLst/>
        </a:prstGeom>
      </xdr:spPr>
    </xdr:pic>
    <xdr:clientData/>
  </xdr:twoCellAnchor>
  <xdr:twoCellAnchor editAs="oneCell">
    <xdr:from>
      <xdr:col>4</xdr:col>
      <xdr:colOff>1731808</xdr:colOff>
      <xdr:row>95</xdr:row>
      <xdr:rowOff>146189</xdr:rowOff>
    </xdr:from>
    <xdr:to>
      <xdr:col>6</xdr:col>
      <xdr:colOff>275198</xdr:colOff>
      <xdr:row>102</xdr:row>
      <xdr:rowOff>83386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18B1D8-1111-4B5F-B0C7-114A039F2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433" y="18592939"/>
          <a:ext cx="2035890" cy="1651697"/>
        </a:xfrm>
        <a:prstGeom prst="rect">
          <a:avLst/>
        </a:prstGeom>
      </xdr:spPr>
    </xdr:pic>
    <xdr:clientData/>
  </xdr:twoCellAnchor>
  <xdr:twoCellAnchor editAs="oneCell">
    <xdr:from>
      <xdr:col>4</xdr:col>
      <xdr:colOff>1197429</xdr:colOff>
      <xdr:row>103</xdr:row>
      <xdr:rowOff>19188</xdr:rowOff>
    </xdr:from>
    <xdr:to>
      <xdr:col>6</xdr:col>
      <xdr:colOff>181254</xdr:colOff>
      <xdr:row>105</xdr:row>
      <xdr:rowOff>94552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C7C009-1D3F-4EEB-9443-625660ACA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08" b="29630"/>
        <a:stretch/>
      </xdr:blipFill>
      <xdr:spPr>
        <a:xfrm>
          <a:off x="9500054" y="20370938"/>
          <a:ext cx="2476325" cy="837364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103</xdr:row>
      <xdr:rowOff>365125</xdr:rowOff>
    </xdr:from>
    <xdr:to>
      <xdr:col>12</xdr:col>
      <xdr:colOff>168510</xdr:colOff>
      <xdr:row>106</xdr:row>
      <xdr:rowOff>3175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895404-E966-4B01-91E5-C768A36A9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5875" y="20716875"/>
          <a:ext cx="250213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323849</xdr:colOff>
      <xdr:row>95</xdr:row>
      <xdr:rowOff>269875</xdr:rowOff>
    </xdr:from>
    <xdr:to>
      <xdr:col>11</xdr:col>
      <xdr:colOff>365125</xdr:colOff>
      <xdr:row>102</xdr:row>
      <xdr:rowOff>79375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9D36A0-6BFA-4468-A24E-0FF57400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531974" y="18716625"/>
          <a:ext cx="1422401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78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67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68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8"/>
  <sheetViews>
    <sheetView showGridLines="0" tabSelected="1" view="pageBreakPreview" topLeftCell="C13" zoomScale="60" zoomScaleNormal="91" workbookViewId="0">
      <selection activeCell="F24" sqref="F24"/>
    </sheetView>
  </sheetViews>
  <sheetFormatPr baseColWidth="10" defaultColWidth="11.42578125" defaultRowHeight="15" x14ac:dyDescent="0.25"/>
  <cols>
    <col min="1" max="2" width="0" hidden="1" customWidth="1"/>
    <col min="3" max="3" width="95.42578125" style="49" customWidth="1"/>
    <col min="4" max="4" width="29" style="23" customWidth="1"/>
    <col min="5" max="5" width="27.5703125" style="23" customWidth="1"/>
    <col min="6" max="6" width="24.7109375" customWidth="1"/>
    <col min="7" max="7" width="13.28515625" customWidth="1"/>
    <col min="8" max="8" width="11.7109375" customWidth="1"/>
    <col min="9" max="9" width="11.28515625" customWidth="1"/>
    <col min="10" max="10" width="8.7109375" customWidth="1"/>
    <col min="11" max="11" width="11.85546875" customWidth="1"/>
    <col min="12" max="12" width="10.85546875" customWidth="1"/>
    <col min="13" max="13" width="11.7109375" customWidth="1"/>
    <col min="14" max="14" width="12.5703125" bestFit="1" customWidth="1"/>
    <col min="15" max="15" width="12.28515625" customWidth="1"/>
    <col min="16" max="16" width="15.7109375" customWidth="1"/>
    <col min="17" max="17" width="13.28515625" customWidth="1"/>
    <col min="18" max="18" width="28.140625" customWidth="1"/>
    <col min="19" max="19" width="6.42578125" customWidth="1"/>
    <col min="20" max="20" width="16.42578125" customWidth="1"/>
  </cols>
  <sheetData>
    <row r="10" spans="3:18" ht="28.5" x14ac:dyDescent="0.25">
      <c r="C10" s="52" t="s">
        <v>101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3:18" ht="21" x14ac:dyDescent="0.25">
      <c r="C11" s="50" t="s">
        <v>102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3:18" ht="15.75" x14ac:dyDescent="0.25">
      <c r="C12" s="59">
        <v>2025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3:18" ht="15.75" x14ac:dyDescent="0.25">
      <c r="C13" s="54" t="s">
        <v>115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3:18" ht="15.75" x14ac:dyDescent="0.25">
      <c r="C14" s="55" t="s">
        <v>80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6" spans="3:18" ht="15.75" x14ac:dyDescent="0.25">
      <c r="C16" s="61" t="s">
        <v>66</v>
      </c>
      <c r="D16" s="62" t="s">
        <v>97</v>
      </c>
      <c r="E16" s="62" t="s">
        <v>96</v>
      </c>
      <c r="F16" s="63" t="s">
        <v>94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3:20" ht="15.75" x14ac:dyDescent="0.25">
      <c r="C17" s="61"/>
      <c r="D17" s="62"/>
      <c r="E17" s="62"/>
      <c r="F17" s="41" t="s">
        <v>82</v>
      </c>
      <c r="G17" s="41" t="s">
        <v>83</v>
      </c>
      <c r="H17" s="41" t="s">
        <v>84</v>
      </c>
      <c r="I17" s="41" t="s">
        <v>85</v>
      </c>
      <c r="J17" s="41" t="s">
        <v>86</v>
      </c>
      <c r="K17" s="41" t="s">
        <v>87</v>
      </c>
      <c r="L17" s="41" t="s">
        <v>88</v>
      </c>
      <c r="M17" s="41" t="s">
        <v>89</v>
      </c>
      <c r="N17" s="41" t="s">
        <v>90</v>
      </c>
      <c r="O17" s="41" t="s">
        <v>91</v>
      </c>
      <c r="P17" s="41" t="s">
        <v>92</v>
      </c>
      <c r="Q17" s="41" t="s">
        <v>93</v>
      </c>
      <c r="R17" s="41" t="s">
        <v>81</v>
      </c>
    </row>
    <row r="18" spans="3:20" x14ac:dyDescent="0.25">
      <c r="C18" s="43" t="s">
        <v>0</v>
      </c>
      <c r="D18" s="31"/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3:20" x14ac:dyDescent="0.25">
      <c r="C19" s="43" t="s">
        <v>1</v>
      </c>
      <c r="D19" s="33">
        <f>SUM(D20:D24)</f>
        <v>2399532059</v>
      </c>
      <c r="E19" s="33">
        <f>SUM(E20:E24)</f>
        <v>2399532059</v>
      </c>
      <c r="F19" s="34">
        <f>+F20+F21+F22+F23+F24</f>
        <v>147398422.40000001</v>
      </c>
      <c r="G19" s="34">
        <f t="shared" ref="G19" si="0">+G20+G21+G22+G23+G24</f>
        <v>0</v>
      </c>
      <c r="H19" s="33">
        <f>SUM(H20:H24)</f>
        <v>0</v>
      </c>
      <c r="I19" s="33">
        <f t="shared" ref="I19:Q19" si="1">SUM(I20:I24)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3">
        <f t="shared" si="1"/>
        <v>0</v>
      </c>
      <c r="N19" s="33">
        <f>SUM(N20:N24)</f>
        <v>0</v>
      </c>
      <c r="O19" s="33">
        <f t="shared" si="1"/>
        <v>0</v>
      </c>
      <c r="P19" s="33">
        <f t="shared" si="1"/>
        <v>0</v>
      </c>
      <c r="Q19" s="33">
        <f t="shared" si="1"/>
        <v>0</v>
      </c>
      <c r="R19" s="34">
        <f>SUM(F19:Q19)</f>
        <v>147398422.40000001</v>
      </c>
    </row>
    <row r="20" spans="3:20" x14ac:dyDescent="0.25">
      <c r="C20" s="44" t="s">
        <v>2</v>
      </c>
      <c r="D20" s="35">
        <v>1693349839</v>
      </c>
      <c r="E20" s="35">
        <v>1652447820.1199999</v>
      </c>
      <c r="F20" s="36">
        <v>111249026.97</v>
      </c>
      <c r="G20" s="36">
        <v>0</v>
      </c>
      <c r="H20" s="36"/>
      <c r="I20" s="36"/>
      <c r="J20" s="39"/>
      <c r="K20" s="36"/>
      <c r="L20" s="36"/>
      <c r="M20" s="36"/>
      <c r="N20" s="36"/>
      <c r="O20" s="38"/>
      <c r="P20" s="36"/>
      <c r="Q20" s="36"/>
      <c r="R20" s="36">
        <f t="shared" ref="R20:R83" si="2">SUM(F20:Q20)</f>
        <v>111249026.97</v>
      </c>
      <c r="T20" s="30"/>
    </row>
    <row r="21" spans="3:20" x14ac:dyDescent="0.25">
      <c r="C21" s="44" t="s">
        <v>3</v>
      </c>
      <c r="D21" s="35">
        <v>494884346</v>
      </c>
      <c r="E21" s="35">
        <v>521659935</v>
      </c>
      <c r="F21" s="36">
        <v>21285766.66</v>
      </c>
      <c r="G21" s="36">
        <v>0</v>
      </c>
      <c r="H21" s="36"/>
      <c r="I21" s="36"/>
      <c r="J21" s="39"/>
      <c r="K21" s="36"/>
      <c r="L21" s="36"/>
      <c r="M21" s="36"/>
      <c r="N21" s="36"/>
      <c r="O21" s="38"/>
      <c r="P21" s="36"/>
      <c r="Q21" s="36"/>
      <c r="R21" s="36">
        <f t="shared" si="2"/>
        <v>21285766.66</v>
      </c>
      <c r="T21" s="30"/>
    </row>
    <row r="22" spans="3:20" x14ac:dyDescent="0.25">
      <c r="C22" s="44" t="s">
        <v>4</v>
      </c>
      <c r="D22" s="35">
        <v>0</v>
      </c>
      <c r="E22" s="35"/>
      <c r="F22" s="36">
        <v>0</v>
      </c>
      <c r="G22" s="36"/>
      <c r="H22" s="36"/>
      <c r="I22" s="36"/>
      <c r="J22" s="36"/>
      <c r="K22" s="36"/>
      <c r="L22" s="36"/>
      <c r="M22" s="36"/>
      <c r="N22" s="36"/>
      <c r="O22" s="38"/>
      <c r="P22" s="36"/>
      <c r="Q22" s="36"/>
      <c r="R22" s="36"/>
      <c r="S22" s="17"/>
      <c r="T22" s="30"/>
    </row>
    <row r="23" spans="3:20" x14ac:dyDescent="0.25">
      <c r="C23" s="44" t="s">
        <v>5</v>
      </c>
      <c r="D23" s="35">
        <v>10124754</v>
      </c>
      <c r="E23" s="35">
        <v>10124754</v>
      </c>
      <c r="F23" s="36">
        <v>0</v>
      </c>
      <c r="G23" s="36"/>
      <c r="H23" s="36"/>
      <c r="I23" s="36"/>
      <c r="J23" s="36"/>
      <c r="K23" s="36"/>
      <c r="L23" s="36"/>
      <c r="M23" s="36"/>
      <c r="N23" s="36"/>
      <c r="O23" s="38"/>
      <c r="P23" s="36"/>
      <c r="Q23" s="36"/>
      <c r="R23" s="36"/>
      <c r="T23" s="30"/>
    </row>
    <row r="24" spans="3:20" x14ac:dyDescent="0.25">
      <c r="C24" s="44" t="s">
        <v>6</v>
      </c>
      <c r="D24" s="35">
        <v>201173120</v>
      </c>
      <c r="E24" s="35">
        <v>215299549.88</v>
      </c>
      <c r="F24" s="36">
        <v>14863628.77</v>
      </c>
      <c r="G24" s="36">
        <v>0</v>
      </c>
      <c r="H24" s="36"/>
      <c r="I24" s="36"/>
      <c r="J24" s="37"/>
      <c r="K24" s="36"/>
      <c r="L24" s="36"/>
      <c r="M24" s="36"/>
      <c r="N24" s="36"/>
      <c r="O24" s="38"/>
      <c r="P24" s="36"/>
      <c r="Q24" s="36"/>
      <c r="R24" s="36">
        <f t="shared" si="2"/>
        <v>14863628.77</v>
      </c>
      <c r="T24" s="30"/>
    </row>
    <row r="25" spans="3:20" x14ac:dyDescent="0.25">
      <c r="C25" s="43" t="s">
        <v>7</v>
      </c>
      <c r="D25" s="33">
        <f>SUM(D26:D34)</f>
        <v>547432340</v>
      </c>
      <c r="E25" s="33">
        <f>SUM(E26:E34)</f>
        <v>336545191.86000001</v>
      </c>
      <c r="F25" s="34">
        <f>+F26+F27+F28+F29+F30+F31+F32+F33+F34</f>
        <v>12857805.43</v>
      </c>
      <c r="G25" s="34">
        <f t="shared" ref="G25" si="3">+G26+G27+G28+G29+G30+G31+G32+G33+G34</f>
        <v>0</v>
      </c>
      <c r="H25" s="33">
        <f>+H26+H27+H28+H29+H30+H31+H32+H33+H34</f>
        <v>0</v>
      </c>
      <c r="I25" s="33">
        <f t="shared" ref="I25:Q25" si="4">+I26+I27+I28+I29+I30+I31+I32+I33+I34</f>
        <v>0</v>
      </c>
      <c r="J25" s="33">
        <f t="shared" si="4"/>
        <v>0</v>
      </c>
      <c r="K25" s="33">
        <f t="shared" si="4"/>
        <v>0</v>
      </c>
      <c r="L25" s="33">
        <f t="shared" si="4"/>
        <v>0</v>
      </c>
      <c r="M25" s="33">
        <f t="shared" si="4"/>
        <v>0</v>
      </c>
      <c r="N25" s="33">
        <f t="shared" si="4"/>
        <v>0</v>
      </c>
      <c r="O25" s="33">
        <f t="shared" si="4"/>
        <v>0</v>
      </c>
      <c r="P25" s="33">
        <f>+P26+P27+P28+P29+P30+P31+P32+P33+P34</f>
        <v>0</v>
      </c>
      <c r="Q25" s="33">
        <f t="shared" si="4"/>
        <v>0</v>
      </c>
      <c r="R25" s="34">
        <f t="shared" si="2"/>
        <v>12857805.43</v>
      </c>
      <c r="T25" s="30"/>
    </row>
    <row r="26" spans="3:20" x14ac:dyDescent="0.25">
      <c r="C26" s="44" t="s">
        <v>8</v>
      </c>
      <c r="D26" s="35">
        <v>104122967</v>
      </c>
      <c r="E26" s="35">
        <f>+D26</f>
        <v>104122967</v>
      </c>
      <c r="F26" s="36">
        <v>0</v>
      </c>
      <c r="G26" s="36"/>
      <c r="H26" s="36"/>
      <c r="I26" s="36"/>
      <c r="J26" s="39"/>
      <c r="K26" s="36"/>
      <c r="L26" s="36"/>
      <c r="M26" s="36"/>
      <c r="N26" s="36"/>
      <c r="O26" s="38"/>
      <c r="P26" s="36"/>
      <c r="Q26" s="36"/>
      <c r="R26" s="36">
        <f t="shared" si="2"/>
        <v>0</v>
      </c>
      <c r="T26" s="30"/>
    </row>
    <row r="27" spans="3:20" x14ac:dyDescent="0.25">
      <c r="C27" s="44" t="s">
        <v>9</v>
      </c>
      <c r="D27" s="35">
        <v>6727270</v>
      </c>
      <c r="E27" s="35">
        <v>6727270</v>
      </c>
      <c r="F27" s="36">
        <v>0</v>
      </c>
      <c r="G27" s="36"/>
      <c r="H27" s="36"/>
      <c r="I27" s="36"/>
      <c r="J27" s="39"/>
      <c r="K27" s="36"/>
      <c r="L27" s="36"/>
      <c r="M27" s="36"/>
      <c r="N27" s="36"/>
      <c r="O27" s="38"/>
      <c r="P27" s="36"/>
      <c r="Q27" s="36"/>
      <c r="R27" s="36">
        <f t="shared" si="2"/>
        <v>0</v>
      </c>
      <c r="T27" s="30"/>
    </row>
    <row r="28" spans="3:20" x14ac:dyDescent="0.25">
      <c r="C28" s="44" t="s">
        <v>10</v>
      </c>
      <c r="D28" s="35">
        <v>8112820</v>
      </c>
      <c r="E28" s="35">
        <f>+D28</f>
        <v>8112820</v>
      </c>
      <c r="F28" s="36">
        <v>1482057.5</v>
      </c>
      <c r="G28" s="36"/>
      <c r="H28" s="36"/>
      <c r="I28" s="36"/>
      <c r="J28" s="39"/>
      <c r="K28" s="36"/>
      <c r="L28" s="36"/>
      <c r="M28" s="36"/>
      <c r="N28" s="36"/>
      <c r="O28" s="38"/>
      <c r="P28" s="36"/>
      <c r="Q28" s="36"/>
      <c r="R28" s="36">
        <f t="shared" si="2"/>
        <v>1482057.5</v>
      </c>
      <c r="T28" s="30"/>
    </row>
    <row r="29" spans="3:20" x14ac:dyDescent="0.25">
      <c r="C29" s="44" t="s">
        <v>11</v>
      </c>
      <c r="D29" s="35">
        <v>8804370</v>
      </c>
      <c r="E29" s="35">
        <f>+D29</f>
        <v>8804370</v>
      </c>
      <c r="F29" s="36">
        <v>0</v>
      </c>
      <c r="G29" s="36"/>
      <c r="H29" s="36"/>
      <c r="I29" s="36"/>
      <c r="J29" s="39"/>
      <c r="K29" s="36"/>
      <c r="L29" s="36"/>
      <c r="M29" s="36"/>
      <c r="N29" s="36"/>
      <c r="O29" s="38"/>
      <c r="P29" s="36"/>
      <c r="Q29" s="36"/>
      <c r="R29" s="36">
        <f t="shared" si="2"/>
        <v>0</v>
      </c>
      <c r="T29" s="30"/>
    </row>
    <row r="30" spans="3:20" x14ac:dyDescent="0.25">
      <c r="C30" s="44" t="s">
        <v>12</v>
      </c>
      <c r="D30" s="35">
        <v>103465684</v>
      </c>
      <c r="E30" s="35">
        <v>15338239.199999999</v>
      </c>
      <c r="F30" s="36">
        <v>0</v>
      </c>
      <c r="G30" s="36"/>
      <c r="H30" s="36"/>
      <c r="I30" s="36"/>
      <c r="J30" s="39"/>
      <c r="K30" s="36"/>
      <c r="L30" s="36"/>
      <c r="M30" s="36"/>
      <c r="N30" s="36"/>
      <c r="O30" s="38"/>
      <c r="P30" s="36"/>
      <c r="Q30" s="36"/>
      <c r="R30" s="36">
        <f t="shared" si="2"/>
        <v>0</v>
      </c>
      <c r="T30" s="30"/>
    </row>
    <row r="31" spans="3:20" x14ac:dyDescent="0.25">
      <c r="C31" s="44" t="s">
        <v>13</v>
      </c>
      <c r="D31" s="35">
        <v>55530640</v>
      </c>
      <c r="E31" s="35">
        <v>67262030</v>
      </c>
      <c r="F31" s="36">
        <v>11375747.93</v>
      </c>
      <c r="G31" s="36"/>
      <c r="H31" s="36"/>
      <c r="I31" s="36"/>
      <c r="J31" s="39"/>
      <c r="K31" s="36"/>
      <c r="L31" s="36"/>
      <c r="M31" s="36"/>
      <c r="N31" s="36"/>
      <c r="O31" s="38"/>
      <c r="P31" s="36"/>
      <c r="Q31" s="36"/>
      <c r="R31" s="36">
        <f t="shared" si="2"/>
        <v>11375747.93</v>
      </c>
      <c r="T31" s="30"/>
    </row>
    <row r="32" spans="3:20" x14ac:dyDescent="0.25">
      <c r="C32" s="44" t="s">
        <v>14</v>
      </c>
      <c r="D32" s="35">
        <v>148763812</v>
      </c>
      <c r="E32" s="35">
        <v>57984405.659999996</v>
      </c>
      <c r="F32" s="36">
        <v>0</v>
      </c>
      <c r="G32" s="36"/>
      <c r="H32" s="36"/>
      <c r="I32" s="36"/>
      <c r="J32" s="39"/>
      <c r="K32" s="36"/>
      <c r="L32" s="36"/>
      <c r="M32" s="36"/>
      <c r="N32" s="36"/>
      <c r="O32" s="38"/>
      <c r="P32" s="36"/>
      <c r="Q32" s="36"/>
      <c r="R32" s="36">
        <f t="shared" si="2"/>
        <v>0</v>
      </c>
      <c r="T32" s="30"/>
    </row>
    <row r="33" spans="3:20" x14ac:dyDescent="0.25">
      <c r="C33" s="44" t="s">
        <v>15</v>
      </c>
      <c r="D33" s="35">
        <v>94598860</v>
      </c>
      <c r="E33" s="35">
        <v>52887173</v>
      </c>
      <c r="F33" s="36">
        <v>0</v>
      </c>
      <c r="G33" s="36"/>
      <c r="H33" s="36"/>
      <c r="I33" s="36"/>
      <c r="J33" s="36"/>
      <c r="K33" s="36"/>
      <c r="L33" s="36"/>
      <c r="M33" s="36"/>
      <c r="N33" s="36"/>
      <c r="O33" s="38"/>
      <c r="P33" s="36"/>
      <c r="Q33" s="36"/>
      <c r="R33" s="36">
        <f t="shared" si="2"/>
        <v>0</v>
      </c>
      <c r="T33" s="30"/>
    </row>
    <row r="34" spans="3:20" x14ac:dyDescent="0.25">
      <c r="C34" s="44" t="s">
        <v>16</v>
      </c>
      <c r="D34" s="35">
        <v>17305917</v>
      </c>
      <c r="E34" s="35">
        <v>15305917</v>
      </c>
      <c r="F34" s="36">
        <v>0</v>
      </c>
      <c r="G34" s="36"/>
      <c r="H34" s="36"/>
      <c r="I34" s="36"/>
      <c r="J34" s="37"/>
      <c r="K34" s="36"/>
      <c r="L34" s="36"/>
      <c r="M34" s="36"/>
      <c r="N34" s="36"/>
      <c r="O34" s="38"/>
      <c r="P34" s="36"/>
      <c r="Q34" s="36"/>
      <c r="R34" s="36">
        <f t="shared" si="2"/>
        <v>0</v>
      </c>
      <c r="T34" s="30"/>
    </row>
    <row r="35" spans="3:20" x14ac:dyDescent="0.25">
      <c r="C35" s="43" t="s">
        <v>17</v>
      </c>
      <c r="D35" s="33">
        <f>SUM(D36:D44)</f>
        <v>464811772</v>
      </c>
      <c r="E35" s="33">
        <f>SUM(E36:E44)</f>
        <v>249855328.97</v>
      </c>
      <c r="F35" s="34">
        <f>+F36+F37+F38+F39+F40+F41+F42+F43+F44</f>
        <v>0</v>
      </c>
      <c r="G35" s="33">
        <f>+G36+G37+G38+G39+G40+G41+G42+G43+G44</f>
        <v>0</v>
      </c>
      <c r="H35" s="33">
        <f t="shared" ref="H35:M35" si="5">SUM(H36:H44)</f>
        <v>0</v>
      </c>
      <c r="I35" s="33">
        <f t="shared" si="5"/>
        <v>0</v>
      </c>
      <c r="J35" s="33">
        <f t="shared" si="5"/>
        <v>0</v>
      </c>
      <c r="K35" s="33">
        <f t="shared" si="5"/>
        <v>0</v>
      </c>
      <c r="L35" s="33">
        <f t="shared" si="5"/>
        <v>0</v>
      </c>
      <c r="M35" s="33">
        <f t="shared" si="5"/>
        <v>0</v>
      </c>
      <c r="N35" s="33">
        <f>SUM(N36:N44)</f>
        <v>0</v>
      </c>
      <c r="O35" s="33">
        <f t="shared" ref="O35:Q35" si="6">+O36+O37+O38+O39+O40+O41+O42+O43+O44</f>
        <v>0</v>
      </c>
      <c r="P35" s="33">
        <f t="shared" si="6"/>
        <v>0</v>
      </c>
      <c r="Q35" s="33">
        <f t="shared" si="6"/>
        <v>0</v>
      </c>
      <c r="R35" s="34">
        <f t="shared" si="2"/>
        <v>0</v>
      </c>
      <c r="T35" s="30"/>
    </row>
    <row r="36" spans="3:20" x14ac:dyDescent="0.25">
      <c r="C36" s="44" t="s">
        <v>18</v>
      </c>
      <c r="D36" s="35">
        <v>21008196</v>
      </c>
      <c r="E36" s="35">
        <v>12592591.34</v>
      </c>
      <c r="F36" s="36"/>
      <c r="G36" s="36"/>
      <c r="H36" s="36"/>
      <c r="I36" s="36"/>
      <c r="J36" s="39"/>
      <c r="K36" s="36"/>
      <c r="L36" s="36"/>
      <c r="M36" s="36"/>
      <c r="N36" s="36"/>
      <c r="O36" s="38"/>
      <c r="P36" s="36"/>
      <c r="Q36" s="36"/>
      <c r="R36" s="36">
        <f t="shared" si="2"/>
        <v>0</v>
      </c>
      <c r="T36" s="30"/>
    </row>
    <row r="37" spans="3:20" x14ac:dyDescent="0.25">
      <c r="C37" s="44" t="s">
        <v>19</v>
      </c>
      <c r="D37" s="35">
        <v>43926992</v>
      </c>
      <c r="E37" s="35">
        <v>9554492</v>
      </c>
      <c r="F37" s="36"/>
      <c r="G37" s="36"/>
      <c r="H37" s="36"/>
      <c r="I37" s="36"/>
      <c r="J37" s="39"/>
      <c r="K37" s="36"/>
      <c r="L37" s="36"/>
      <c r="M37" s="36"/>
      <c r="N37" s="36"/>
      <c r="O37" s="38"/>
      <c r="P37" s="36"/>
      <c r="Q37" s="36"/>
      <c r="R37" s="36">
        <f t="shared" si="2"/>
        <v>0</v>
      </c>
      <c r="T37" s="30"/>
    </row>
    <row r="38" spans="3:20" x14ac:dyDescent="0.25">
      <c r="C38" s="44" t="s">
        <v>20</v>
      </c>
      <c r="D38" s="35">
        <v>33455773</v>
      </c>
      <c r="E38" s="35">
        <v>10210963.84</v>
      </c>
      <c r="F38" s="36"/>
      <c r="G38" s="36"/>
      <c r="H38" s="36"/>
      <c r="I38" s="36"/>
      <c r="J38" s="39"/>
      <c r="K38" s="36"/>
      <c r="L38" s="36"/>
      <c r="M38" s="36"/>
      <c r="N38" s="36"/>
      <c r="O38" s="38"/>
      <c r="P38" s="36"/>
      <c r="Q38" s="36"/>
      <c r="R38" s="36">
        <f t="shared" si="2"/>
        <v>0</v>
      </c>
      <c r="T38" s="30"/>
    </row>
    <row r="39" spans="3:20" x14ac:dyDescent="0.25">
      <c r="C39" s="44" t="s">
        <v>21</v>
      </c>
      <c r="D39" s="35">
        <v>2958431</v>
      </c>
      <c r="E39" s="35">
        <v>2958431</v>
      </c>
      <c r="F39" s="36"/>
      <c r="G39" s="36"/>
      <c r="H39" s="36"/>
      <c r="I39" s="36"/>
      <c r="J39" s="39"/>
      <c r="K39" s="36"/>
      <c r="L39" s="36"/>
      <c r="M39" s="36"/>
      <c r="N39" s="36"/>
      <c r="O39" s="38"/>
      <c r="P39" s="36"/>
      <c r="Q39" s="36"/>
      <c r="R39" s="36">
        <f t="shared" si="2"/>
        <v>0</v>
      </c>
      <c r="T39" s="30"/>
    </row>
    <row r="40" spans="3:20" x14ac:dyDescent="0.25">
      <c r="C40" s="44" t="s">
        <v>22</v>
      </c>
      <c r="D40" s="35">
        <v>9510300</v>
      </c>
      <c r="E40" s="35">
        <v>4833451</v>
      </c>
      <c r="F40" s="36"/>
      <c r="G40" s="36"/>
      <c r="H40" s="36"/>
      <c r="I40" s="36"/>
      <c r="J40" s="39"/>
      <c r="K40" s="36"/>
      <c r="L40" s="36"/>
      <c r="M40" s="36"/>
      <c r="N40" s="36"/>
      <c r="O40" s="38"/>
      <c r="P40" s="36"/>
      <c r="Q40" s="36"/>
      <c r="R40" s="36">
        <f t="shared" si="2"/>
        <v>0</v>
      </c>
      <c r="T40" s="30"/>
    </row>
    <row r="41" spans="3:20" x14ac:dyDescent="0.25">
      <c r="C41" s="44" t="s">
        <v>23</v>
      </c>
      <c r="D41" s="35">
        <v>4974490</v>
      </c>
      <c r="E41" s="35">
        <v>5167198.76</v>
      </c>
      <c r="F41" s="36"/>
      <c r="G41" s="36"/>
      <c r="H41" s="36"/>
      <c r="I41" s="36"/>
      <c r="J41" s="39"/>
      <c r="K41" s="36"/>
      <c r="L41" s="36"/>
      <c r="M41" s="36"/>
      <c r="N41" s="36"/>
      <c r="O41" s="38"/>
      <c r="P41" s="36"/>
      <c r="Q41" s="36"/>
      <c r="R41" s="36">
        <f t="shared" si="2"/>
        <v>0</v>
      </c>
      <c r="T41" s="30"/>
    </row>
    <row r="42" spans="3:20" x14ac:dyDescent="0.25">
      <c r="C42" s="44" t="s">
        <v>24</v>
      </c>
      <c r="D42" s="35">
        <v>106803693</v>
      </c>
      <c r="E42" s="35">
        <v>162002553.44</v>
      </c>
      <c r="F42" s="36"/>
      <c r="G42" s="36"/>
      <c r="H42" s="36"/>
      <c r="I42" s="36"/>
      <c r="J42" s="39"/>
      <c r="K42" s="36"/>
      <c r="L42" s="36"/>
      <c r="M42" s="36"/>
      <c r="N42" s="36"/>
      <c r="O42" s="38"/>
      <c r="P42" s="36"/>
      <c r="Q42" s="36"/>
      <c r="R42" s="36">
        <f t="shared" si="2"/>
        <v>0</v>
      </c>
      <c r="T42" s="30"/>
    </row>
    <row r="43" spans="3:20" x14ac:dyDescent="0.25">
      <c r="C43" s="44" t="s">
        <v>25</v>
      </c>
      <c r="D43" s="35">
        <v>0</v>
      </c>
      <c r="E43" s="35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8"/>
      <c r="P43" s="36"/>
      <c r="Q43" s="36"/>
      <c r="R43" s="36">
        <f t="shared" si="2"/>
        <v>0</v>
      </c>
      <c r="T43" s="30"/>
    </row>
    <row r="44" spans="3:20" x14ac:dyDescent="0.25">
      <c r="C44" s="44" t="s">
        <v>26</v>
      </c>
      <c r="D44" s="35">
        <v>242173897</v>
      </c>
      <c r="E44" s="35">
        <v>42535647.590000004</v>
      </c>
      <c r="F44" s="36"/>
      <c r="G44" s="36"/>
      <c r="H44" s="36"/>
      <c r="I44" s="36"/>
      <c r="J44" s="39"/>
      <c r="K44" s="36"/>
      <c r="L44" s="36"/>
      <c r="M44" s="36"/>
      <c r="N44" s="36"/>
      <c r="O44" s="38"/>
      <c r="P44" s="36"/>
      <c r="Q44" s="36"/>
      <c r="R44" s="36">
        <f t="shared" si="2"/>
        <v>0</v>
      </c>
      <c r="T44" s="30"/>
    </row>
    <row r="45" spans="3:20" x14ac:dyDescent="0.25">
      <c r="C45" s="43" t="s">
        <v>27</v>
      </c>
      <c r="D45" s="33">
        <f>SUM(D46:D53)</f>
        <v>0</v>
      </c>
      <c r="E45" s="33">
        <f>SUM(E46:E53)</f>
        <v>0</v>
      </c>
      <c r="F45" s="33">
        <f>SUM(F46:F53)</f>
        <v>0</v>
      </c>
      <c r="G45" s="33">
        <f t="shared" ref="G45:Q45" si="7">SUM(G46:G53)</f>
        <v>0</v>
      </c>
      <c r="H45" s="33">
        <f t="shared" si="7"/>
        <v>0</v>
      </c>
      <c r="I45" s="33">
        <f t="shared" si="7"/>
        <v>0</v>
      </c>
      <c r="J45" s="33">
        <f t="shared" si="7"/>
        <v>0</v>
      </c>
      <c r="K45" s="33">
        <f t="shared" si="7"/>
        <v>0</v>
      </c>
      <c r="L45" s="33">
        <f t="shared" si="7"/>
        <v>0</v>
      </c>
      <c r="M45" s="33">
        <f t="shared" si="7"/>
        <v>0</v>
      </c>
      <c r="N45" s="33">
        <f>SUM(N46:N53)</f>
        <v>0</v>
      </c>
      <c r="O45" s="33">
        <f t="shared" si="7"/>
        <v>0</v>
      </c>
      <c r="P45" s="33">
        <f t="shared" si="7"/>
        <v>0</v>
      </c>
      <c r="Q45" s="33">
        <f t="shared" si="7"/>
        <v>0</v>
      </c>
      <c r="R45" s="34">
        <f t="shared" si="2"/>
        <v>0</v>
      </c>
      <c r="T45" s="30"/>
    </row>
    <row r="46" spans="3:20" x14ac:dyDescent="0.25">
      <c r="C46" s="44" t="s">
        <v>28</v>
      </c>
      <c r="D46" s="35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>
        <f t="shared" si="2"/>
        <v>0</v>
      </c>
      <c r="T46" s="30"/>
    </row>
    <row r="47" spans="3:20" x14ac:dyDescent="0.25">
      <c r="C47" s="44" t="s">
        <v>29</v>
      </c>
      <c r="D47" s="35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>
        <f t="shared" si="2"/>
        <v>0</v>
      </c>
      <c r="T47" s="30"/>
    </row>
    <row r="48" spans="3:20" x14ac:dyDescent="0.25">
      <c r="C48" s="44" t="s">
        <v>30</v>
      </c>
      <c r="D48" s="35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>
        <f t="shared" si="2"/>
        <v>0</v>
      </c>
      <c r="T48" s="30"/>
    </row>
    <row r="49" spans="3:20" x14ac:dyDescent="0.25">
      <c r="C49" s="44" t="s">
        <v>31</v>
      </c>
      <c r="D49" s="35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>
        <f t="shared" si="2"/>
        <v>0</v>
      </c>
      <c r="T49" s="30"/>
    </row>
    <row r="50" spans="3:20" x14ac:dyDescent="0.25">
      <c r="C50" s="44" t="s">
        <v>32</v>
      </c>
      <c r="D50" s="35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>
        <f t="shared" si="2"/>
        <v>0</v>
      </c>
      <c r="T50" s="30"/>
    </row>
    <row r="51" spans="3:20" x14ac:dyDescent="0.25">
      <c r="C51" s="44" t="s">
        <v>33</v>
      </c>
      <c r="D51" s="35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>
        <f t="shared" si="2"/>
        <v>0</v>
      </c>
      <c r="T51" s="30"/>
    </row>
    <row r="52" spans="3:20" x14ac:dyDescent="0.25">
      <c r="C52" s="44" t="s">
        <v>34</v>
      </c>
      <c r="D52" s="35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>
        <f t="shared" si="2"/>
        <v>0</v>
      </c>
      <c r="T52" s="30"/>
    </row>
    <row r="53" spans="3:20" x14ac:dyDescent="0.25">
      <c r="C53" s="44" t="s">
        <v>35</v>
      </c>
      <c r="D53" s="35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>
        <f t="shared" si="2"/>
        <v>0</v>
      </c>
      <c r="T53" s="30"/>
    </row>
    <row r="54" spans="3:20" x14ac:dyDescent="0.25">
      <c r="C54" s="43" t="s">
        <v>36</v>
      </c>
      <c r="D54" s="33">
        <f>SUM(D55:D60)</f>
        <v>0</v>
      </c>
      <c r="E54" s="33"/>
      <c r="F54" s="33">
        <f t="shared" ref="F54:Q54" si="8">SUM(F55:F60)</f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33">
        <f t="shared" si="8"/>
        <v>0</v>
      </c>
      <c r="M54" s="33">
        <f t="shared" si="8"/>
        <v>0</v>
      </c>
      <c r="N54" s="33">
        <f t="shared" si="8"/>
        <v>0</v>
      </c>
      <c r="O54" s="33">
        <f t="shared" si="8"/>
        <v>0</v>
      </c>
      <c r="P54" s="33">
        <f t="shared" si="8"/>
        <v>0</v>
      </c>
      <c r="Q54" s="33">
        <f t="shared" si="8"/>
        <v>0</v>
      </c>
      <c r="R54" s="34">
        <f t="shared" si="2"/>
        <v>0</v>
      </c>
      <c r="T54" s="30"/>
    </row>
    <row r="55" spans="3:20" x14ac:dyDescent="0.25">
      <c r="C55" s="44" t="s">
        <v>37</v>
      </c>
      <c r="D55" s="35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>
        <f t="shared" si="2"/>
        <v>0</v>
      </c>
      <c r="T55" s="30"/>
    </row>
    <row r="56" spans="3:20" x14ac:dyDescent="0.25">
      <c r="C56" s="44" t="s">
        <v>38</v>
      </c>
      <c r="D56" s="35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>
        <f t="shared" si="2"/>
        <v>0</v>
      </c>
      <c r="T56" s="30"/>
    </row>
    <row r="57" spans="3:20" x14ac:dyDescent="0.25">
      <c r="C57" s="44" t="s">
        <v>39</v>
      </c>
      <c r="D57" s="35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>
        <f t="shared" si="2"/>
        <v>0</v>
      </c>
      <c r="T57" s="30"/>
    </row>
    <row r="58" spans="3:20" x14ac:dyDescent="0.25">
      <c r="C58" s="44" t="s">
        <v>40</v>
      </c>
      <c r="D58" s="35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>
        <f t="shared" si="2"/>
        <v>0</v>
      </c>
      <c r="T58" s="30"/>
    </row>
    <row r="59" spans="3:20" x14ac:dyDescent="0.25">
      <c r="C59" s="44" t="s">
        <v>41</v>
      </c>
      <c r="D59" s="35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>
        <f t="shared" si="2"/>
        <v>0</v>
      </c>
      <c r="T59" s="30"/>
    </row>
    <row r="60" spans="3:20" x14ac:dyDescent="0.25">
      <c r="C60" s="44" t="s">
        <v>42</v>
      </c>
      <c r="D60" s="35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>
        <f t="shared" si="2"/>
        <v>0</v>
      </c>
      <c r="T60" s="30"/>
    </row>
    <row r="61" spans="3:20" x14ac:dyDescent="0.25">
      <c r="C61" s="43" t="s">
        <v>43</v>
      </c>
      <c r="D61" s="33">
        <f>SUM(D62:D70)</f>
        <v>163551089</v>
      </c>
      <c r="E61" s="33">
        <f>SUM(E62:E70)</f>
        <v>596821904.98000002</v>
      </c>
      <c r="F61" s="33">
        <f>SUM(F62:F70)</f>
        <v>0</v>
      </c>
      <c r="G61" s="33">
        <f t="shared" ref="G61:Q61" si="9">SUM(G62:G70)</f>
        <v>0</v>
      </c>
      <c r="H61" s="33">
        <f t="shared" si="9"/>
        <v>0</v>
      </c>
      <c r="I61" s="33">
        <f t="shared" si="9"/>
        <v>0</v>
      </c>
      <c r="J61" s="33">
        <f t="shared" si="9"/>
        <v>0</v>
      </c>
      <c r="K61" s="33">
        <f t="shared" si="9"/>
        <v>0</v>
      </c>
      <c r="L61" s="33">
        <f t="shared" si="9"/>
        <v>0</v>
      </c>
      <c r="M61" s="33">
        <f t="shared" si="9"/>
        <v>0</v>
      </c>
      <c r="N61" s="33">
        <f>SUM(N62:N70)</f>
        <v>0</v>
      </c>
      <c r="O61" s="33">
        <f t="shared" si="9"/>
        <v>0</v>
      </c>
      <c r="P61" s="33">
        <f t="shared" si="9"/>
        <v>0</v>
      </c>
      <c r="Q61" s="33">
        <f t="shared" si="9"/>
        <v>0</v>
      </c>
      <c r="R61" s="34">
        <f t="shared" si="2"/>
        <v>0</v>
      </c>
      <c r="T61" s="30"/>
    </row>
    <row r="62" spans="3:20" x14ac:dyDescent="0.25">
      <c r="C62" s="44" t="s">
        <v>44</v>
      </c>
      <c r="D62" s="35">
        <v>40094236</v>
      </c>
      <c r="E62" s="35">
        <v>18370411.440000001</v>
      </c>
      <c r="F62" s="36"/>
      <c r="G62" s="36"/>
      <c r="H62" s="36"/>
      <c r="I62" s="36"/>
      <c r="J62" s="37"/>
      <c r="K62" s="36"/>
      <c r="L62" s="36"/>
      <c r="M62" s="36"/>
      <c r="N62" s="36"/>
      <c r="O62" s="38"/>
      <c r="P62" s="36"/>
      <c r="Q62" s="36"/>
      <c r="R62" s="36">
        <f t="shared" si="2"/>
        <v>0</v>
      </c>
      <c r="T62" s="30"/>
    </row>
    <row r="63" spans="3:20" x14ac:dyDescent="0.25">
      <c r="C63" s="44" t="s">
        <v>45</v>
      </c>
      <c r="D63" s="35">
        <v>2950000</v>
      </c>
      <c r="E63" s="35">
        <v>21025000</v>
      </c>
      <c r="F63" s="36"/>
      <c r="G63" s="36"/>
      <c r="H63" s="36"/>
      <c r="I63" s="36"/>
      <c r="J63" s="36"/>
      <c r="K63" s="36"/>
      <c r="L63" s="36"/>
      <c r="M63" s="36"/>
      <c r="N63" s="36"/>
      <c r="O63" s="38"/>
      <c r="P63" s="36"/>
      <c r="Q63" s="36"/>
      <c r="R63" s="36">
        <f>SUM(F63:Q63)</f>
        <v>0</v>
      </c>
      <c r="T63" s="30"/>
    </row>
    <row r="64" spans="3:20" x14ac:dyDescent="0.25">
      <c r="C64" s="44" t="s">
        <v>46</v>
      </c>
      <c r="D64" s="35">
        <v>0</v>
      </c>
      <c r="E64" s="35">
        <v>0</v>
      </c>
      <c r="F64" s="36"/>
      <c r="G64" s="36"/>
      <c r="H64" s="36"/>
      <c r="I64" s="36"/>
      <c r="J64" s="36"/>
      <c r="K64" s="36"/>
      <c r="L64" s="36"/>
      <c r="M64" s="36"/>
      <c r="N64" s="36"/>
      <c r="O64" s="38"/>
      <c r="P64" s="36"/>
      <c r="Q64" s="36"/>
      <c r="R64" s="36">
        <f t="shared" si="2"/>
        <v>0</v>
      </c>
      <c r="T64" s="30"/>
    </row>
    <row r="65" spans="3:20" x14ac:dyDescent="0.25">
      <c r="C65" s="44" t="s">
        <v>47</v>
      </c>
      <c r="D65" s="35">
        <v>56139508</v>
      </c>
      <c r="E65" s="35">
        <v>523967586</v>
      </c>
      <c r="F65" s="36"/>
      <c r="G65" s="36"/>
      <c r="H65" s="36"/>
      <c r="I65" s="36"/>
      <c r="J65" s="36"/>
      <c r="K65" s="36"/>
      <c r="L65" s="36"/>
      <c r="M65" s="36"/>
      <c r="N65" s="36"/>
      <c r="O65" s="38"/>
      <c r="P65" s="36"/>
      <c r="Q65" s="36"/>
      <c r="R65" s="36">
        <f t="shared" si="2"/>
        <v>0</v>
      </c>
      <c r="T65" s="30"/>
    </row>
    <row r="66" spans="3:20" x14ac:dyDescent="0.25">
      <c r="C66" s="44" t="s">
        <v>48</v>
      </c>
      <c r="D66" s="35">
        <v>43631975</v>
      </c>
      <c r="E66" s="35">
        <v>19326058.629999999</v>
      </c>
      <c r="F66" s="36"/>
      <c r="G66" s="36"/>
      <c r="H66" s="36"/>
      <c r="I66" s="36"/>
      <c r="J66" s="37"/>
      <c r="K66" s="36"/>
      <c r="L66" s="36"/>
      <c r="M66" s="36"/>
      <c r="N66" s="36"/>
      <c r="O66" s="38"/>
      <c r="P66" s="36"/>
      <c r="Q66" s="36"/>
      <c r="R66" s="36">
        <f t="shared" si="2"/>
        <v>0</v>
      </c>
      <c r="T66" s="30"/>
    </row>
    <row r="67" spans="3:20" x14ac:dyDescent="0.25">
      <c r="C67" s="44" t="s">
        <v>49</v>
      </c>
      <c r="D67" s="35">
        <v>20735370</v>
      </c>
      <c r="E67" s="35">
        <v>13885848.91</v>
      </c>
      <c r="F67" s="36"/>
      <c r="G67" s="36"/>
      <c r="H67" s="36"/>
      <c r="I67" s="36"/>
      <c r="J67" s="36"/>
      <c r="K67" s="36"/>
      <c r="L67" s="36"/>
      <c r="M67" s="36"/>
      <c r="N67" s="36"/>
      <c r="O67" s="38"/>
      <c r="P67" s="36"/>
      <c r="Q67" s="36"/>
      <c r="R67" s="36">
        <f t="shared" si="2"/>
        <v>0</v>
      </c>
      <c r="T67" s="30"/>
    </row>
    <row r="68" spans="3:20" x14ac:dyDescent="0.25">
      <c r="C68" s="44" t="s">
        <v>50</v>
      </c>
      <c r="D68" s="35">
        <v>0</v>
      </c>
      <c r="E68" s="35">
        <v>0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>
        <f t="shared" si="2"/>
        <v>0</v>
      </c>
      <c r="T68" s="30"/>
    </row>
    <row r="69" spans="3:20" x14ac:dyDescent="0.25">
      <c r="C69" s="44" t="s">
        <v>51</v>
      </c>
      <c r="D69" s="35">
        <v>0</v>
      </c>
      <c r="E69" s="35">
        <v>70000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>
        <f t="shared" si="2"/>
        <v>0</v>
      </c>
      <c r="T69" s="30"/>
    </row>
    <row r="70" spans="3:20" x14ac:dyDescent="0.25">
      <c r="C70" s="44" t="s">
        <v>52</v>
      </c>
      <c r="D70" s="35">
        <v>0</v>
      </c>
      <c r="E70" s="35">
        <v>177000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>
        <f t="shared" si="2"/>
        <v>0</v>
      </c>
      <c r="T70" s="30"/>
    </row>
    <row r="71" spans="3:20" x14ac:dyDescent="0.25">
      <c r="C71" s="43" t="s">
        <v>53</v>
      </c>
      <c r="D71" s="33">
        <f>SUM(D72:D75)</f>
        <v>300800000</v>
      </c>
      <c r="E71" s="33">
        <f>SUM(E72:E75)</f>
        <v>293372775.19</v>
      </c>
      <c r="F71" s="33">
        <f>SUM(F72:F75)</f>
        <v>0</v>
      </c>
      <c r="G71" s="33">
        <f t="shared" ref="G71:Q71" si="10">SUM(G72:G75)</f>
        <v>0</v>
      </c>
      <c r="H71" s="33">
        <f t="shared" si="10"/>
        <v>0</v>
      </c>
      <c r="I71" s="33">
        <f t="shared" si="10"/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>
        <f t="shared" si="10"/>
        <v>0</v>
      </c>
      <c r="Q71" s="33">
        <f t="shared" si="10"/>
        <v>0</v>
      </c>
      <c r="R71" s="34">
        <f t="shared" si="2"/>
        <v>0</v>
      </c>
      <c r="T71" s="30"/>
    </row>
    <row r="72" spans="3:20" x14ac:dyDescent="0.25">
      <c r="C72" s="44" t="s">
        <v>54</v>
      </c>
      <c r="D72" s="35">
        <v>300800000</v>
      </c>
      <c r="E72" s="35">
        <v>293372775.19</v>
      </c>
      <c r="F72" s="36"/>
      <c r="G72" s="36"/>
      <c r="H72" s="36"/>
      <c r="I72" s="36"/>
      <c r="J72" s="36"/>
      <c r="K72" s="36"/>
      <c r="L72" s="36"/>
      <c r="M72" s="36"/>
      <c r="N72" s="36">
        <v>0</v>
      </c>
      <c r="O72" s="36"/>
      <c r="P72" s="36"/>
      <c r="Q72" s="36"/>
      <c r="R72" s="36">
        <f t="shared" si="2"/>
        <v>0</v>
      </c>
      <c r="T72" s="30"/>
    </row>
    <row r="73" spans="3:20" x14ac:dyDescent="0.25">
      <c r="C73" s="44" t="s">
        <v>55</v>
      </c>
      <c r="D73" s="35"/>
      <c r="E73" s="35"/>
      <c r="F73" s="36"/>
      <c r="G73" s="36"/>
      <c r="H73" s="36"/>
      <c r="I73" s="36"/>
      <c r="J73" s="36"/>
      <c r="K73" s="36"/>
      <c r="L73" s="36"/>
      <c r="M73" s="36"/>
      <c r="N73" s="36">
        <v>0</v>
      </c>
      <c r="O73" s="36"/>
      <c r="P73" s="36"/>
      <c r="Q73" s="36"/>
      <c r="R73" s="36">
        <f t="shared" si="2"/>
        <v>0</v>
      </c>
      <c r="T73" s="30"/>
    </row>
    <row r="74" spans="3:20" x14ac:dyDescent="0.25">
      <c r="C74" s="44" t="s">
        <v>56</v>
      </c>
      <c r="D74" s="35"/>
      <c r="E74" s="35"/>
      <c r="F74" s="36"/>
      <c r="G74" s="36"/>
      <c r="H74" s="36"/>
      <c r="I74" s="36"/>
      <c r="J74" s="36"/>
      <c r="K74" s="36"/>
      <c r="L74" s="36"/>
      <c r="M74" s="36"/>
      <c r="N74" s="36">
        <v>0</v>
      </c>
      <c r="O74" s="36"/>
      <c r="P74" s="36"/>
      <c r="Q74" s="36"/>
      <c r="R74" s="36">
        <f t="shared" si="2"/>
        <v>0</v>
      </c>
      <c r="T74" s="30"/>
    </row>
    <row r="75" spans="3:20" x14ac:dyDescent="0.25">
      <c r="C75" s="44" t="s">
        <v>57</v>
      </c>
      <c r="D75" s="35"/>
      <c r="E75" s="35"/>
      <c r="F75" s="36"/>
      <c r="G75" s="36"/>
      <c r="H75" s="36"/>
      <c r="I75" s="36"/>
      <c r="J75" s="36"/>
      <c r="K75" s="36"/>
      <c r="L75" s="36"/>
      <c r="M75" s="36"/>
      <c r="N75" s="36">
        <v>0</v>
      </c>
      <c r="O75" s="36"/>
      <c r="P75" s="36"/>
      <c r="Q75" s="36"/>
      <c r="R75" s="36">
        <f t="shared" si="2"/>
        <v>0</v>
      </c>
      <c r="T75" s="30"/>
    </row>
    <row r="76" spans="3:20" x14ac:dyDescent="0.25">
      <c r="C76" s="43" t="s">
        <v>58</v>
      </c>
      <c r="D76" s="33">
        <f>SUM(D77:D78)</f>
        <v>0</v>
      </c>
      <c r="E76" s="33">
        <f>SUM(E77:E78)</f>
        <v>0</v>
      </c>
      <c r="F76" s="33">
        <f>SUM(F77:F78)</f>
        <v>0</v>
      </c>
      <c r="G76" s="33">
        <f t="shared" ref="G76:Q76" si="11">SUM(G77:G78)</f>
        <v>0</v>
      </c>
      <c r="H76" s="33">
        <f t="shared" si="11"/>
        <v>0</v>
      </c>
      <c r="I76" s="33">
        <f t="shared" si="11"/>
        <v>0</v>
      </c>
      <c r="J76" s="33">
        <f t="shared" si="11"/>
        <v>0</v>
      </c>
      <c r="K76" s="33">
        <f t="shared" si="11"/>
        <v>0</v>
      </c>
      <c r="L76" s="33">
        <f t="shared" si="11"/>
        <v>0</v>
      </c>
      <c r="M76" s="33">
        <f t="shared" si="11"/>
        <v>0</v>
      </c>
      <c r="N76" s="33">
        <f t="shared" si="11"/>
        <v>0</v>
      </c>
      <c r="O76" s="33">
        <f t="shared" si="11"/>
        <v>0</v>
      </c>
      <c r="P76" s="33">
        <f t="shared" si="11"/>
        <v>0</v>
      </c>
      <c r="Q76" s="33">
        <f t="shared" si="11"/>
        <v>0</v>
      </c>
      <c r="R76" s="34">
        <f t="shared" si="2"/>
        <v>0</v>
      </c>
      <c r="T76" s="30"/>
    </row>
    <row r="77" spans="3:20" x14ac:dyDescent="0.25">
      <c r="C77" s="44" t="s">
        <v>59</v>
      </c>
      <c r="D77" s="35"/>
      <c r="E77" s="35"/>
      <c r="F77" s="36"/>
      <c r="G77" s="36"/>
      <c r="H77" s="36"/>
      <c r="I77" s="36"/>
      <c r="J77" s="36"/>
      <c r="K77" s="36"/>
      <c r="L77" s="36"/>
      <c r="M77" s="36"/>
      <c r="N77" s="36">
        <v>0</v>
      </c>
      <c r="O77" s="36"/>
      <c r="P77" s="36"/>
      <c r="Q77" s="36"/>
      <c r="R77" s="36">
        <f t="shared" si="2"/>
        <v>0</v>
      </c>
      <c r="T77" s="30"/>
    </row>
    <row r="78" spans="3:20" x14ac:dyDescent="0.25">
      <c r="C78" s="44" t="s">
        <v>60</v>
      </c>
      <c r="D78" s="35"/>
      <c r="E78" s="35"/>
      <c r="F78" s="36"/>
      <c r="G78" s="36"/>
      <c r="H78" s="36"/>
      <c r="I78" s="36"/>
      <c r="J78" s="36"/>
      <c r="K78" s="36"/>
      <c r="L78" s="36"/>
      <c r="M78" s="36"/>
      <c r="N78" s="36">
        <v>0</v>
      </c>
      <c r="O78" s="36"/>
      <c r="P78" s="36"/>
      <c r="Q78" s="36"/>
      <c r="R78" s="36">
        <f t="shared" si="2"/>
        <v>0</v>
      </c>
      <c r="T78" s="30"/>
    </row>
    <row r="79" spans="3:20" x14ac:dyDescent="0.25">
      <c r="C79" s="43" t="s">
        <v>61</v>
      </c>
      <c r="D79" s="33">
        <f>SUM(D80:D82)</f>
        <v>0</v>
      </c>
      <c r="E79" s="33">
        <f>SUM(E80:E82)</f>
        <v>0</v>
      </c>
      <c r="F79" s="33">
        <f>SUM(F80:F82)</f>
        <v>0</v>
      </c>
      <c r="G79" s="33">
        <f t="shared" ref="G79:Q79" si="12">SUM(G80:G82)</f>
        <v>0</v>
      </c>
      <c r="H79" s="33">
        <f t="shared" si="12"/>
        <v>0</v>
      </c>
      <c r="I79" s="33">
        <f t="shared" si="12"/>
        <v>0</v>
      </c>
      <c r="J79" s="33">
        <f t="shared" si="12"/>
        <v>0</v>
      </c>
      <c r="K79" s="33">
        <f t="shared" si="12"/>
        <v>0</v>
      </c>
      <c r="L79" s="33">
        <f t="shared" si="12"/>
        <v>0</v>
      </c>
      <c r="M79" s="33">
        <f t="shared" si="12"/>
        <v>0</v>
      </c>
      <c r="N79" s="33">
        <f t="shared" si="12"/>
        <v>0</v>
      </c>
      <c r="O79" s="33">
        <f t="shared" si="12"/>
        <v>0</v>
      </c>
      <c r="P79" s="33">
        <f t="shared" si="12"/>
        <v>0</v>
      </c>
      <c r="Q79" s="33">
        <f t="shared" si="12"/>
        <v>0</v>
      </c>
      <c r="R79" s="34">
        <f t="shared" si="2"/>
        <v>0</v>
      </c>
      <c r="T79" s="30"/>
    </row>
    <row r="80" spans="3:20" x14ac:dyDescent="0.25">
      <c r="C80" s="44" t="s">
        <v>62</v>
      </c>
      <c r="D80" s="35"/>
      <c r="E80" s="35"/>
      <c r="F80" s="36"/>
      <c r="G80" s="36"/>
      <c r="H80" s="36"/>
      <c r="I80" s="36"/>
      <c r="J80" s="36"/>
      <c r="K80" s="36"/>
      <c r="L80" s="36"/>
      <c r="M80" s="36"/>
      <c r="N80" s="36">
        <v>0</v>
      </c>
      <c r="O80" s="36"/>
      <c r="P80" s="36"/>
      <c r="Q80" s="36"/>
      <c r="R80" s="36">
        <f t="shared" si="2"/>
        <v>0</v>
      </c>
      <c r="T80" s="30"/>
    </row>
    <row r="81" spans="3:20" x14ac:dyDescent="0.25">
      <c r="C81" s="44" t="s">
        <v>63</v>
      </c>
      <c r="D81" s="35"/>
      <c r="E81" s="35"/>
      <c r="F81" s="36"/>
      <c r="G81" s="36"/>
      <c r="H81" s="36"/>
      <c r="I81" s="36"/>
      <c r="J81" s="36"/>
      <c r="K81" s="36"/>
      <c r="L81" s="36"/>
      <c r="M81" s="36"/>
      <c r="N81" s="36">
        <v>0</v>
      </c>
      <c r="O81" s="36"/>
      <c r="P81" s="36"/>
      <c r="Q81" s="36"/>
      <c r="R81" s="36">
        <f t="shared" si="2"/>
        <v>0</v>
      </c>
      <c r="T81" s="30"/>
    </row>
    <row r="82" spans="3:20" x14ac:dyDescent="0.25">
      <c r="C82" s="44" t="s">
        <v>64</v>
      </c>
      <c r="D82" s="35"/>
      <c r="E82" s="35"/>
      <c r="F82" s="36"/>
      <c r="G82" s="36"/>
      <c r="H82" s="36"/>
      <c r="I82" s="36"/>
      <c r="J82" s="36"/>
      <c r="K82" s="36"/>
      <c r="L82" s="36"/>
      <c r="M82" s="36"/>
      <c r="N82" s="36">
        <v>0</v>
      </c>
      <c r="O82" s="36"/>
      <c r="P82" s="36"/>
      <c r="Q82" s="36"/>
      <c r="R82" s="36">
        <f t="shared" si="2"/>
        <v>0</v>
      </c>
      <c r="T82" s="30"/>
    </row>
    <row r="83" spans="3:20" x14ac:dyDescent="0.25">
      <c r="C83" s="43" t="s">
        <v>69</v>
      </c>
      <c r="D83" s="35">
        <f>+D84+D87+D90</f>
        <v>0</v>
      </c>
      <c r="E83" s="35">
        <f>+E84+E87+E90</f>
        <v>0</v>
      </c>
      <c r="F83" s="35">
        <f t="shared" ref="F83:H83" si="13">+F84+F87+F90</f>
        <v>0</v>
      </c>
      <c r="G83" s="35">
        <f t="shared" si="13"/>
        <v>0</v>
      </c>
      <c r="H83" s="35">
        <f t="shared" si="13"/>
        <v>0</v>
      </c>
      <c r="I83" s="35">
        <f t="shared" ref="I83" si="14">+I84+I87+I90</f>
        <v>0</v>
      </c>
      <c r="J83" s="35">
        <f t="shared" ref="J83:K83" si="15">+J84+J87+J90</f>
        <v>0</v>
      </c>
      <c r="K83" s="35">
        <f t="shared" si="15"/>
        <v>0</v>
      </c>
      <c r="L83" s="35">
        <f t="shared" ref="L83" si="16">+L84+L87+L90</f>
        <v>0</v>
      </c>
      <c r="M83" s="35">
        <f t="shared" ref="M83:N83" si="17">+M84+M87+M90</f>
        <v>0</v>
      </c>
      <c r="N83" s="35">
        <f t="shared" si="17"/>
        <v>0</v>
      </c>
      <c r="O83" s="35">
        <f t="shared" ref="O83" si="18">+O84+O87+O90</f>
        <v>0</v>
      </c>
      <c r="P83" s="35">
        <f t="shared" ref="P83:Q83" si="19">+P84+P87+P90</f>
        <v>0</v>
      </c>
      <c r="Q83" s="35">
        <f t="shared" si="19"/>
        <v>0</v>
      </c>
      <c r="R83" s="34">
        <f t="shared" si="2"/>
        <v>0</v>
      </c>
      <c r="T83" s="30"/>
    </row>
    <row r="84" spans="3:20" x14ac:dyDescent="0.25">
      <c r="C84" s="43" t="s">
        <v>103</v>
      </c>
      <c r="D84" s="35">
        <f>SUM(D85:D86)</f>
        <v>0</v>
      </c>
      <c r="E84" s="35">
        <f>SUM(E85:E86)</f>
        <v>0</v>
      </c>
      <c r="F84" s="35">
        <f t="shared" ref="F84:Q84" si="20">SUM(F85:F86)</f>
        <v>0</v>
      </c>
      <c r="G84" s="35">
        <f t="shared" si="20"/>
        <v>0</v>
      </c>
      <c r="H84" s="35">
        <f t="shared" si="20"/>
        <v>0</v>
      </c>
      <c r="I84" s="35">
        <f t="shared" si="20"/>
        <v>0</v>
      </c>
      <c r="J84" s="35">
        <f t="shared" si="20"/>
        <v>0</v>
      </c>
      <c r="K84" s="35">
        <f t="shared" si="20"/>
        <v>0</v>
      </c>
      <c r="L84" s="35">
        <f t="shared" si="20"/>
        <v>0</v>
      </c>
      <c r="M84" s="35">
        <f t="shared" si="20"/>
        <v>0</v>
      </c>
      <c r="N84" s="35">
        <f t="shared" si="20"/>
        <v>0</v>
      </c>
      <c r="O84" s="35">
        <f t="shared" si="20"/>
        <v>0</v>
      </c>
      <c r="P84" s="35">
        <f t="shared" si="20"/>
        <v>0</v>
      </c>
      <c r="Q84" s="35">
        <f t="shared" si="20"/>
        <v>0</v>
      </c>
      <c r="R84" s="34">
        <f t="shared" ref="R84:R91" si="21">SUM(F84:Q84)</f>
        <v>0</v>
      </c>
      <c r="T84" s="30"/>
    </row>
    <row r="85" spans="3:20" x14ac:dyDescent="0.25">
      <c r="C85" s="44" t="s">
        <v>71</v>
      </c>
      <c r="D85" s="35"/>
      <c r="E85" s="35"/>
      <c r="F85" s="40"/>
      <c r="G85" s="40"/>
      <c r="H85" s="40"/>
      <c r="I85" s="40"/>
      <c r="J85" s="40"/>
      <c r="K85" s="40"/>
      <c r="L85" s="40"/>
      <c r="M85" s="40"/>
      <c r="N85" s="40">
        <v>0</v>
      </c>
      <c r="O85" s="40"/>
      <c r="P85" s="40"/>
      <c r="Q85" s="40"/>
      <c r="R85" s="36">
        <f t="shared" si="21"/>
        <v>0</v>
      </c>
      <c r="T85" s="30"/>
    </row>
    <row r="86" spans="3:20" x14ac:dyDescent="0.25">
      <c r="C86" s="44" t="s">
        <v>72</v>
      </c>
      <c r="D86" s="35"/>
      <c r="E86" s="35"/>
      <c r="F86" s="40"/>
      <c r="G86" s="40"/>
      <c r="H86" s="40"/>
      <c r="I86" s="40"/>
      <c r="J86" s="40"/>
      <c r="K86" s="40"/>
      <c r="L86" s="40"/>
      <c r="M86" s="40"/>
      <c r="N86" s="40">
        <v>0</v>
      </c>
      <c r="O86" s="40"/>
      <c r="P86" s="40"/>
      <c r="Q86" s="40"/>
      <c r="R86" s="36">
        <f t="shared" si="21"/>
        <v>0</v>
      </c>
      <c r="T86" s="30"/>
    </row>
    <row r="87" spans="3:20" x14ac:dyDescent="0.25">
      <c r="C87" s="43" t="s">
        <v>73</v>
      </c>
      <c r="D87" s="33">
        <f>SUM(D88:D89)</f>
        <v>0</v>
      </c>
      <c r="E87" s="33">
        <f>SUM(E88:E89)</f>
        <v>0</v>
      </c>
      <c r="F87" s="33">
        <f t="shared" ref="F87:Q87" si="22">SUM(F88:F89)</f>
        <v>0</v>
      </c>
      <c r="G87" s="33">
        <f t="shared" si="22"/>
        <v>0</v>
      </c>
      <c r="H87" s="33">
        <f t="shared" si="22"/>
        <v>0</v>
      </c>
      <c r="I87" s="33">
        <f t="shared" si="22"/>
        <v>0</v>
      </c>
      <c r="J87" s="33">
        <f t="shared" si="22"/>
        <v>0</v>
      </c>
      <c r="K87" s="33">
        <f t="shared" si="22"/>
        <v>0</v>
      </c>
      <c r="L87" s="33">
        <f t="shared" si="22"/>
        <v>0</v>
      </c>
      <c r="M87" s="33">
        <f t="shared" si="22"/>
        <v>0</v>
      </c>
      <c r="N87" s="33">
        <f t="shared" si="22"/>
        <v>0</v>
      </c>
      <c r="O87" s="33">
        <f t="shared" si="22"/>
        <v>0</v>
      </c>
      <c r="P87" s="33">
        <f t="shared" si="22"/>
        <v>0</v>
      </c>
      <c r="Q87" s="33">
        <f t="shared" si="22"/>
        <v>0</v>
      </c>
      <c r="R87" s="34">
        <f t="shared" si="21"/>
        <v>0</v>
      </c>
      <c r="T87" s="30"/>
    </row>
    <row r="88" spans="3:20" x14ac:dyDescent="0.25">
      <c r="C88" s="44" t="s">
        <v>74</v>
      </c>
      <c r="D88" s="35"/>
      <c r="E88" s="35"/>
      <c r="F88" s="40"/>
      <c r="G88" s="40"/>
      <c r="H88" s="40"/>
      <c r="I88" s="40"/>
      <c r="J88" s="40"/>
      <c r="K88" s="40"/>
      <c r="L88" s="40"/>
      <c r="M88" s="40"/>
      <c r="N88" s="40">
        <v>0</v>
      </c>
      <c r="O88" s="40"/>
      <c r="P88" s="40"/>
      <c r="Q88" s="40"/>
      <c r="R88" s="36">
        <f t="shared" si="21"/>
        <v>0</v>
      </c>
      <c r="T88" s="30"/>
    </row>
    <row r="89" spans="3:20" x14ac:dyDescent="0.25">
      <c r="C89" s="44" t="s">
        <v>75</v>
      </c>
      <c r="D89" s="35"/>
      <c r="E89" s="35"/>
      <c r="F89" s="40"/>
      <c r="G89" s="40"/>
      <c r="H89" s="40"/>
      <c r="I89" s="40"/>
      <c r="J89" s="40"/>
      <c r="K89" s="40"/>
      <c r="L89" s="40"/>
      <c r="M89" s="40"/>
      <c r="N89" s="40">
        <v>0</v>
      </c>
      <c r="O89" s="40"/>
      <c r="P89" s="40"/>
      <c r="Q89" s="40"/>
      <c r="R89" s="36">
        <f t="shared" si="21"/>
        <v>0</v>
      </c>
      <c r="T89" s="30"/>
    </row>
    <row r="90" spans="3:20" x14ac:dyDescent="0.25">
      <c r="C90" s="43" t="s">
        <v>76</v>
      </c>
      <c r="D90" s="33">
        <f>SUM(D91)</f>
        <v>0</v>
      </c>
      <c r="E90" s="33">
        <f>SUM(E91)</f>
        <v>0</v>
      </c>
      <c r="F90" s="33">
        <f t="shared" ref="F90:Q90" si="23">SUM(F91)</f>
        <v>0</v>
      </c>
      <c r="G90" s="33">
        <f t="shared" si="23"/>
        <v>0</v>
      </c>
      <c r="H90" s="33">
        <f t="shared" si="23"/>
        <v>0</v>
      </c>
      <c r="I90" s="33">
        <f t="shared" si="23"/>
        <v>0</v>
      </c>
      <c r="J90" s="33">
        <f t="shared" si="23"/>
        <v>0</v>
      </c>
      <c r="K90" s="33">
        <f t="shared" si="23"/>
        <v>0</v>
      </c>
      <c r="L90" s="33">
        <f t="shared" si="23"/>
        <v>0</v>
      </c>
      <c r="M90" s="33">
        <f t="shared" si="23"/>
        <v>0</v>
      </c>
      <c r="N90" s="33">
        <f t="shared" si="23"/>
        <v>0</v>
      </c>
      <c r="O90" s="33">
        <f t="shared" si="23"/>
        <v>0</v>
      </c>
      <c r="P90" s="33">
        <f t="shared" si="23"/>
        <v>0</v>
      </c>
      <c r="Q90" s="33">
        <f t="shared" si="23"/>
        <v>0</v>
      </c>
      <c r="R90" s="34">
        <f t="shared" si="21"/>
        <v>0</v>
      </c>
      <c r="T90" s="30"/>
    </row>
    <row r="91" spans="3:20" x14ac:dyDescent="0.25">
      <c r="C91" s="44" t="s">
        <v>77</v>
      </c>
      <c r="D91" s="35"/>
      <c r="E91" s="35"/>
      <c r="F91" s="40"/>
      <c r="G91" s="40"/>
      <c r="H91" s="40"/>
      <c r="I91" s="40"/>
      <c r="J91" s="40"/>
      <c r="K91" s="40"/>
      <c r="L91" s="40"/>
      <c r="M91" s="40"/>
      <c r="N91" s="40">
        <v>0</v>
      </c>
      <c r="O91" s="40"/>
      <c r="P91" s="40"/>
      <c r="Q91" s="40"/>
      <c r="R91" s="36">
        <f t="shared" si="21"/>
        <v>0</v>
      </c>
      <c r="T91" s="30"/>
    </row>
    <row r="92" spans="3:20" ht="15.75" x14ac:dyDescent="0.25">
      <c r="C92" s="45" t="s">
        <v>65</v>
      </c>
      <c r="D92" s="42">
        <f>+D19+D25+D35+D45+D61+D71</f>
        <v>3876127260</v>
      </c>
      <c r="E92" s="42">
        <f>+E19+E25+E35+E45+E61+E71</f>
        <v>3876127260</v>
      </c>
      <c r="F92" s="42">
        <f t="shared" ref="F92:Q92" si="24">+F19+F25+F35+F45+F61+F71</f>
        <v>160256227.83000001</v>
      </c>
      <c r="G92" s="42">
        <f t="shared" si="24"/>
        <v>0</v>
      </c>
      <c r="H92" s="42">
        <f t="shared" si="24"/>
        <v>0</v>
      </c>
      <c r="I92" s="42">
        <f t="shared" si="24"/>
        <v>0</v>
      </c>
      <c r="J92" s="42">
        <f t="shared" si="24"/>
        <v>0</v>
      </c>
      <c r="K92" s="42">
        <f t="shared" si="24"/>
        <v>0</v>
      </c>
      <c r="L92" s="42">
        <f t="shared" si="24"/>
        <v>0</v>
      </c>
      <c r="M92" s="42">
        <f t="shared" si="24"/>
        <v>0</v>
      </c>
      <c r="N92" s="42">
        <f t="shared" si="24"/>
        <v>0</v>
      </c>
      <c r="O92" s="42">
        <f t="shared" si="24"/>
        <v>0</v>
      </c>
      <c r="P92" s="42">
        <f t="shared" si="24"/>
        <v>0</v>
      </c>
      <c r="Q92" s="42">
        <f t="shared" si="24"/>
        <v>0</v>
      </c>
      <c r="R92" s="42">
        <f>+R19+R25+R35+R45+R61+R71</f>
        <v>160256227.83000001</v>
      </c>
    </row>
    <row r="93" spans="3:20" x14ac:dyDescent="0.25">
      <c r="C93" s="46" t="s">
        <v>122</v>
      </c>
      <c r="R93" s="30"/>
    </row>
    <row r="94" spans="3:20" x14ac:dyDescent="0.25">
      <c r="C94" s="47" t="s">
        <v>108</v>
      </c>
    </row>
    <row r="95" spans="3:20" x14ac:dyDescent="0.25">
      <c r="C95" s="48" t="s">
        <v>109</v>
      </c>
    </row>
    <row r="96" spans="3:20" ht="30" x14ac:dyDescent="0.25">
      <c r="C96" s="48" t="s">
        <v>110</v>
      </c>
    </row>
    <row r="97" spans="3:18" x14ac:dyDescent="0.25">
      <c r="C97" s="48" t="s">
        <v>111</v>
      </c>
    </row>
    <row r="98" spans="3:18" x14ac:dyDescent="0.25">
      <c r="C98" s="48" t="s">
        <v>112</v>
      </c>
    </row>
    <row r="99" spans="3:18" x14ac:dyDescent="0.25">
      <c r="C99" s="48" t="s">
        <v>113</v>
      </c>
      <c r="E99" s="25"/>
      <c r="O99" s="30"/>
      <c r="R99" s="24"/>
    </row>
    <row r="100" spans="3:18" x14ac:dyDescent="0.25">
      <c r="C100" s="48" t="s">
        <v>114</v>
      </c>
    </row>
    <row r="101" spans="3:18" x14ac:dyDescent="0.25">
      <c r="C101" s="49" t="s">
        <v>116</v>
      </c>
    </row>
    <row r="102" spans="3:18" ht="30" x14ac:dyDescent="0.25">
      <c r="C102" s="49" t="s">
        <v>117</v>
      </c>
    </row>
    <row r="103" spans="3:18" x14ac:dyDescent="0.25">
      <c r="C103" s="49" t="s">
        <v>118</v>
      </c>
    </row>
    <row r="104" spans="3:18" ht="30" x14ac:dyDescent="0.25">
      <c r="C104" s="47" t="s">
        <v>119</v>
      </c>
    </row>
    <row r="105" spans="3:18" ht="30" x14ac:dyDescent="0.25">
      <c r="C105" s="49" t="s">
        <v>120</v>
      </c>
    </row>
    <row r="106" spans="3:18" x14ac:dyDescent="0.25">
      <c r="C106" s="49" t="s">
        <v>121</v>
      </c>
    </row>
    <row r="107" spans="3:18" ht="15.75" x14ac:dyDescent="0.25">
      <c r="F107" s="26" t="s">
        <v>104</v>
      </c>
      <c r="K107" s="28" t="s">
        <v>105</v>
      </c>
    </row>
    <row r="108" spans="3:18" ht="15.75" x14ac:dyDescent="0.25">
      <c r="F108" s="27" t="s">
        <v>107</v>
      </c>
      <c r="K108" s="29" t="s">
        <v>106</v>
      </c>
    </row>
  </sheetData>
  <mergeCells count="9">
    <mergeCell ref="C16:C17"/>
    <mergeCell ref="D16:D17"/>
    <mergeCell ref="E16:E17"/>
    <mergeCell ref="F16:R16"/>
    <mergeCell ref="C10:R10"/>
    <mergeCell ref="C11:R11"/>
    <mergeCell ref="C12:R12"/>
    <mergeCell ref="C13:R13"/>
    <mergeCell ref="C14:R14"/>
  </mergeCells>
  <pageMargins left="0.25" right="0.25" top="0.75" bottom="0.75" header="0.3" footer="0.3"/>
  <pageSetup paperSize="5" scale="49" fitToHeight="0" orientation="landscape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2" t="s">
        <v>78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3:17" ht="21" customHeight="1" x14ac:dyDescent="0.25">
      <c r="C4" s="50" t="s">
        <v>67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3:17" ht="15.75" x14ac:dyDescent="0.25">
      <c r="C5" s="59" t="s">
        <v>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3:17" ht="15.75" customHeight="1" x14ac:dyDescent="0.25">
      <c r="C6" s="54" t="s">
        <v>95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17" ht="15.75" customHeight="1" x14ac:dyDescent="0.25">
      <c r="C7" s="55" t="s">
        <v>80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2025-02-05T23:30:29Z</cp:lastPrinted>
  <dcterms:created xsi:type="dcterms:W3CDTF">2021-07-29T18:58:50Z</dcterms:created>
  <dcterms:modified xsi:type="dcterms:W3CDTF">2025-02-06T12:28:58Z</dcterms:modified>
</cp:coreProperties>
</file>